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55" windowWidth="20400" windowHeight="7815" firstSheet="7" activeTab="10"/>
  </bookViews>
  <sheets>
    <sheet name="Sayfa1" sheetId="1" r:id="rId1"/>
    <sheet name="Sayfa2" sheetId="2" r:id="rId2"/>
    <sheet name="2015-2016 gid.tb" sheetId="3" r:id="rId3"/>
    <sheet name="2015-2016 ek bütçe" sheetId="4" r:id="rId4"/>
    <sheet name="2016-2017 gid.tb " sheetId="5" r:id="rId5"/>
    <sheet name="2016-2017 ek bütçe " sheetId="6" r:id="rId6"/>
    <sheet name="2017-2018 gid.tb  " sheetId="7" r:id="rId7"/>
    <sheet name="2017-2018 ek bütçe  " sheetId="8" r:id="rId8"/>
    <sheet name="2018-2019 gid.tb   " sheetId="9" r:id="rId9"/>
    <sheet name="2018-2019 ek bütçe   " sheetId="10" r:id="rId10"/>
    <sheet name="2019-2020 gid.tb" sheetId="11" r:id="rId11"/>
  </sheets>
  <calcPr calcId="144525"/>
</workbook>
</file>

<file path=xl/calcChain.xml><?xml version="1.0" encoding="utf-8"?>
<calcChain xmlns="http://schemas.openxmlformats.org/spreadsheetml/2006/main">
  <c r="L4" i="11" l="1"/>
  <c r="Q4" i="11" s="1"/>
  <c r="Q17" i="11"/>
  <c r="P16" i="11"/>
  <c r="P18" i="11" s="1"/>
  <c r="O16" i="11"/>
  <c r="O20" i="11" s="1"/>
  <c r="N16" i="11"/>
  <c r="N18" i="11" s="1"/>
  <c r="M16" i="11"/>
  <c r="M20" i="11" s="1"/>
  <c r="K16" i="11"/>
  <c r="K20" i="11" s="1"/>
  <c r="J16" i="11"/>
  <c r="J18" i="11" s="1"/>
  <c r="I16" i="11"/>
  <c r="I20" i="11" s="1"/>
  <c r="H16" i="11"/>
  <c r="H18" i="11" s="1"/>
  <c r="G16" i="11"/>
  <c r="G20" i="11" s="1"/>
  <c r="F16" i="11"/>
  <c r="F18" i="11" s="1"/>
  <c r="E16" i="11"/>
  <c r="E20" i="11" s="1"/>
  <c r="D16" i="11"/>
  <c r="D18" i="11" s="1"/>
  <c r="C16" i="11"/>
  <c r="C20" i="11" s="1"/>
  <c r="L15" i="11"/>
  <c r="Q15" i="11" s="1"/>
  <c r="L14" i="11"/>
  <c r="Q14" i="11" s="1"/>
  <c r="L13" i="11"/>
  <c r="Q13" i="11" s="1"/>
  <c r="L12" i="11"/>
  <c r="Q12" i="11" s="1"/>
  <c r="L11" i="11"/>
  <c r="Q11" i="11" s="1"/>
  <c r="L10" i="11"/>
  <c r="Q10" i="11" s="1"/>
  <c r="L9" i="11"/>
  <c r="Q9" i="11" s="1"/>
  <c r="L8" i="11"/>
  <c r="Q8" i="11" s="1"/>
  <c r="L7" i="11"/>
  <c r="Q7" i="11" s="1"/>
  <c r="L6" i="11"/>
  <c r="Q6" i="11" s="1"/>
  <c r="L5" i="11"/>
  <c r="L16" i="11" l="1"/>
  <c r="L18" i="11" s="1"/>
  <c r="L20" i="11" s="1"/>
  <c r="C18" i="11"/>
  <c r="E18" i="11"/>
  <c r="G18" i="11"/>
  <c r="I18" i="11"/>
  <c r="K18" i="11"/>
  <c r="M18" i="11"/>
  <c r="O18" i="11"/>
  <c r="D20" i="11"/>
  <c r="F20" i="11"/>
  <c r="H20" i="11"/>
  <c r="J20" i="11"/>
  <c r="N20" i="11"/>
  <c r="P20" i="11"/>
  <c r="Q5" i="11"/>
  <c r="E19" i="10"/>
  <c r="C19" i="10"/>
  <c r="Q17" i="9"/>
  <c r="P16" i="9"/>
  <c r="P18" i="9" s="1"/>
  <c r="O16" i="9"/>
  <c r="O20" i="9" s="1"/>
  <c r="N16" i="9"/>
  <c r="N18" i="9" s="1"/>
  <c r="M16" i="9"/>
  <c r="M20" i="9" s="1"/>
  <c r="K16" i="9"/>
  <c r="K20" i="9" s="1"/>
  <c r="J16" i="9"/>
  <c r="J18" i="9" s="1"/>
  <c r="I16" i="9"/>
  <c r="I20" i="9" s="1"/>
  <c r="H16" i="9"/>
  <c r="H18" i="9" s="1"/>
  <c r="G16" i="9"/>
  <c r="G20" i="9" s="1"/>
  <c r="F16" i="9"/>
  <c r="F18" i="9" s="1"/>
  <c r="E16" i="9"/>
  <c r="E20" i="9" s="1"/>
  <c r="D16" i="9"/>
  <c r="D18" i="9" s="1"/>
  <c r="C16" i="9"/>
  <c r="C20" i="9" s="1"/>
  <c r="L15" i="9"/>
  <c r="Q15" i="9" s="1"/>
  <c r="L14" i="9"/>
  <c r="Q14" i="9" s="1"/>
  <c r="L13" i="9"/>
  <c r="Q13" i="9" s="1"/>
  <c r="L12" i="9"/>
  <c r="Q12" i="9" s="1"/>
  <c r="L11" i="9"/>
  <c r="Q11" i="9" s="1"/>
  <c r="L10" i="9"/>
  <c r="Q10" i="9" s="1"/>
  <c r="L9" i="9"/>
  <c r="Q9" i="9" s="1"/>
  <c r="L8" i="9"/>
  <c r="Q8" i="9" s="1"/>
  <c r="L7" i="9"/>
  <c r="Q7" i="9" s="1"/>
  <c r="L6" i="9"/>
  <c r="Q6" i="9" s="1"/>
  <c r="L5" i="9"/>
  <c r="Q5" i="9" s="1"/>
  <c r="Q16" i="11" l="1"/>
  <c r="Q20" i="11" s="1"/>
  <c r="P20" i="9"/>
  <c r="N20" i="9"/>
  <c r="L16" i="9"/>
  <c r="L18" i="9" s="1"/>
  <c r="L20" i="9" s="1"/>
  <c r="D20" i="9"/>
  <c r="H20" i="9"/>
  <c r="F20" i="9"/>
  <c r="J20" i="9"/>
  <c r="C18" i="9"/>
  <c r="E18" i="9"/>
  <c r="G18" i="9"/>
  <c r="I18" i="9"/>
  <c r="K18" i="9"/>
  <c r="M18" i="9"/>
  <c r="O18" i="9"/>
  <c r="Q4" i="9"/>
  <c r="E19" i="8"/>
  <c r="C19" i="8"/>
  <c r="Q18" i="11" l="1"/>
  <c r="Q16" i="9"/>
  <c r="Q20" i="9" s="1"/>
  <c r="Q17" i="7"/>
  <c r="P16" i="7"/>
  <c r="P18" i="7" s="1"/>
  <c r="O16" i="7"/>
  <c r="O20" i="7" s="1"/>
  <c r="N16" i="7"/>
  <c r="N18" i="7" s="1"/>
  <c r="M16" i="7"/>
  <c r="M20" i="7" s="1"/>
  <c r="K16" i="7"/>
  <c r="K20" i="7" s="1"/>
  <c r="J16" i="7"/>
  <c r="J18" i="7" s="1"/>
  <c r="I16" i="7"/>
  <c r="I20" i="7" s="1"/>
  <c r="H16" i="7"/>
  <c r="H18" i="7" s="1"/>
  <c r="G16" i="7"/>
  <c r="G20" i="7" s="1"/>
  <c r="F16" i="7"/>
  <c r="F18" i="7" s="1"/>
  <c r="E16" i="7"/>
  <c r="E20" i="7" s="1"/>
  <c r="D16" i="7"/>
  <c r="D18" i="7" s="1"/>
  <c r="C16" i="7"/>
  <c r="C20" i="7" s="1"/>
  <c r="L15" i="7"/>
  <c r="Q15" i="7" s="1"/>
  <c r="L14" i="7"/>
  <c r="Q14" i="7" s="1"/>
  <c r="L13" i="7"/>
  <c r="Q13" i="7" s="1"/>
  <c r="L12" i="7"/>
  <c r="Q12" i="7" s="1"/>
  <c r="L11" i="7"/>
  <c r="Q11" i="7" s="1"/>
  <c r="L10" i="7"/>
  <c r="Q10" i="7" s="1"/>
  <c r="Q9" i="7"/>
  <c r="L9" i="7"/>
  <c r="Q8" i="7"/>
  <c r="L8" i="7"/>
  <c r="L7" i="7"/>
  <c r="Q7" i="7" s="1"/>
  <c r="L6" i="7"/>
  <c r="Q6" i="7" s="1"/>
  <c r="L5" i="7"/>
  <c r="Q5" i="7" s="1"/>
  <c r="L4" i="7"/>
  <c r="Q18" i="9" l="1"/>
  <c r="L16" i="7"/>
  <c r="Q16" i="7" s="1"/>
  <c r="Q4" i="7"/>
  <c r="C18" i="7"/>
  <c r="E18" i="7"/>
  <c r="G18" i="7"/>
  <c r="I18" i="7"/>
  <c r="K18" i="7"/>
  <c r="M18" i="7"/>
  <c r="O18" i="7"/>
  <c r="D20" i="7"/>
  <c r="F20" i="7"/>
  <c r="H20" i="7"/>
  <c r="J20" i="7"/>
  <c r="N20" i="7"/>
  <c r="P20" i="7"/>
  <c r="C28" i="6"/>
  <c r="E19" i="6"/>
  <c r="C19" i="6"/>
  <c r="Q17" i="5"/>
  <c r="P16" i="5"/>
  <c r="P18" i="5" s="1"/>
  <c r="O16" i="5"/>
  <c r="O20" i="5" s="1"/>
  <c r="N16" i="5"/>
  <c r="N18" i="5" s="1"/>
  <c r="M16" i="5"/>
  <c r="M20" i="5" s="1"/>
  <c r="K16" i="5"/>
  <c r="K20" i="5" s="1"/>
  <c r="J16" i="5"/>
  <c r="J18" i="5" s="1"/>
  <c r="I16" i="5"/>
  <c r="I20" i="5" s="1"/>
  <c r="H16" i="5"/>
  <c r="H18" i="5" s="1"/>
  <c r="G16" i="5"/>
  <c r="G20" i="5" s="1"/>
  <c r="F16" i="5"/>
  <c r="F18" i="5" s="1"/>
  <c r="E16" i="5"/>
  <c r="E20" i="5" s="1"/>
  <c r="D16" i="5"/>
  <c r="D18" i="5" s="1"/>
  <c r="C16" i="5"/>
  <c r="C20" i="5" s="1"/>
  <c r="L15" i="5"/>
  <c r="Q15" i="5" s="1"/>
  <c r="L14" i="5"/>
  <c r="Q14" i="5" s="1"/>
  <c r="L13" i="5"/>
  <c r="Q13" i="5" s="1"/>
  <c r="L12" i="5"/>
  <c r="Q12" i="5" s="1"/>
  <c r="L11" i="5"/>
  <c r="Q11" i="5" s="1"/>
  <c r="L10" i="5"/>
  <c r="Q10" i="5" s="1"/>
  <c r="L9" i="5"/>
  <c r="Q9" i="5" s="1"/>
  <c r="L8" i="5"/>
  <c r="Q8" i="5" s="1"/>
  <c r="L7" i="5"/>
  <c r="Q7" i="5" s="1"/>
  <c r="L6" i="5"/>
  <c r="Q6" i="5" s="1"/>
  <c r="L5" i="5"/>
  <c r="Q5" i="5" s="1"/>
  <c r="L4" i="5"/>
  <c r="L18" i="7" l="1"/>
  <c r="L20" i="7" s="1"/>
  <c r="Q20" i="7"/>
  <c r="Q18" i="7"/>
  <c r="L16" i="5"/>
  <c r="L18" i="5" s="1"/>
  <c r="L20" i="5" s="1"/>
  <c r="C18" i="5"/>
  <c r="E18" i="5"/>
  <c r="G18" i="5"/>
  <c r="I18" i="5"/>
  <c r="K18" i="5"/>
  <c r="M18" i="5"/>
  <c r="O18" i="5"/>
  <c r="D20" i="5"/>
  <c r="F20" i="5"/>
  <c r="H20" i="5"/>
  <c r="J20" i="5"/>
  <c r="N20" i="5"/>
  <c r="P20" i="5"/>
  <c r="Q4" i="5"/>
  <c r="C29" i="4"/>
  <c r="Q16" i="5" l="1"/>
  <c r="Q20" i="5" s="1"/>
  <c r="E20" i="4"/>
  <c r="C20" i="4"/>
  <c r="Q18" i="5" l="1"/>
  <c r="Q17" i="3"/>
  <c r="L6" i="3" l="1"/>
  <c r="Q6" i="3" s="1"/>
  <c r="J16" i="3"/>
  <c r="J18" i="3" s="1"/>
  <c r="L4" i="3"/>
  <c r="P16" i="3" l="1"/>
  <c r="O16" i="3"/>
  <c r="N16" i="3"/>
  <c r="M16" i="3"/>
  <c r="K16" i="3"/>
  <c r="J20" i="3"/>
  <c r="I16" i="3"/>
  <c r="H16" i="3"/>
  <c r="G16" i="3"/>
  <c r="F16" i="3"/>
  <c r="E16" i="3"/>
  <c r="D16" i="3"/>
  <c r="C16" i="3"/>
  <c r="L15" i="3"/>
  <c r="Q15" i="3" s="1"/>
  <c r="L14" i="3"/>
  <c r="Q14" i="3" s="1"/>
  <c r="L13" i="3"/>
  <c r="Q13" i="3" s="1"/>
  <c r="L12" i="3"/>
  <c r="Q12" i="3" s="1"/>
  <c r="L11" i="3"/>
  <c r="Q11" i="3" s="1"/>
  <c r="L10" i="3"/>
  <c r="Q10" i="3" s="1"/>
  <c r="L9" i="3"/>
  <c r="Q9" i="3" s="1"/>
  <c r="L8" i="3"/>
  <c r="Q8" i="3" s="1"/>
  <c r="L7" i="3"/>
  <c r="Q7" i="3" s="1"/>
  <c r="L5" i="3"/>
  <c r="Q5" i="3" s="1"/>
  <c r="M20" i="3" l="1"/>
  <c r="M18" i="3"/>
  <c r="K20" i="3"/>
  <c r="K18" i="3"/>
  <c r="P20" i="3"/>
  <c r="P18" i="3"/>
  <c r="G20" i="3"/>
  <c r="G18" i="3"/>
  <c r="N20" i="3"/>
  <c r="N18" i="3"/>
  <c r="F20" i="3"/>
  <c r="F18" i="3"/>
  <c r="I20" i="3"/>
  <c r="I18" i="3"/>
  <c r="H20" i="3"/>
  <c r="H18" i="3"/>
  <c r="E20" i="3"/>
  <c r="E18" i="3"/>
  <c r="C20" i="3"/>
  <c r="C18" i="3"/>
  <c r="O20" i="3"/>
  <c r="O18" i="3"/>
  <c r="D20" i="3"/>
  <c r="D18" i="3"/>
  <c r="L16" i="3"/>
  <c r="Q4" i="3"/>
  <c r="D18" i="1"/>
  <c r="E18" i="1"/>
  <c r="F18" i="1"/>
  <c r="G18" i="1"/>
  <c r="H18" i="1"/>
  <c r="I18" i="1"/>
  <c r="J18" i="1"/>
  <c r="K18" i="1"/>
  <c r="L18" i="1"/>
  <c r="O18" i="1"/>
  <c r="P18" i="1"/>
  <c r="C18" i="1"/>
  <c r="Q4" i="1"/>
  <c r="Q6" i="1"/>
  <c r="Q7" i="1"/>
  <c r="Q8" i="1"/>
  <c r="Q10" i="1"/>
  <c r="Q11" i="1"/>
  <c r="Q12" i="1"/>
  <c r="Q13" i="1"/>
  <c r="Q14" i="1"/>
  <c r="Q15" i="1"/>
  <c r="P16" i="1"/>
  <c r="Q16" i="3" l="1"/>
  <c r="Q18" i="3" s="1"/>
  <c r="L18" i="3"/>
  <c r="L20" i="3" s="1"/>
  <c r="O16" i="1"/>
  <c r="N16" i="1"/>
  <c r="N18" i="1" s="1"/>
  <c r="M16" i="1"/>
  <c r="M18" i="1" s="1"/>
  <c r="L4" i="1"/>
  <c r="L5" i="1"/>
  <c r="Q5" i="1" s="1"/>
  <c r="L6" i="1"/>
  <c r="L7" i="1"/>
  <c r="L8" i="1"/>
  <c r="L9" i="1"/>
  <c r="Q9" i="1" s="1"/>
  <c r="L10" i="1"/>
  <c r="L11" i="1"/>
  <c r="L12" i="1"/>
  <c r="L13" i="1"/>
  <c r="L14" i="1"/>
  <c r="L15" i="1"/>
  <c r="C16" i="1"/>
  <c r="D16" i="1"/>
  <c r="E16" i="1"/>
  <c r="F16" i="1"/>
  <c r="G16" i="1"/>
  <c r="H16" i="1"/>
  <c r="I16" i="1"/>
  <c r="J16" i="1"/>
  <c r="K16" i="1"/>
  <c r="Q20" i="3" l="1"/>
  <c r="L16" i="1"/>
  <c r="Q16" i="1" s="1"/>
  <c r="Q18" i="1" s="1"/>
</calcChain>
</file>

<file path=xl/sharedStrings.xml><?xml version="1.0" encoding="utf-8"?>
<sst xmlns="http://schemas.openxmlformats.org/spreadsheetml/2006/main" count="322" uniqueCount="150">
  <si>
    <t xml:space="preserve">eylül </t>
  </si>
  <si>
    <t>ekim</t>
  </si>
  <si>
    <t>kasım</t>
  </si>
  <si>
    <t>aralık</t>
  </si>
  <si>
    <t>ocak</t>
  </si>
  <si>
    <t>şubat</t>
  </si>
  <si>
    <t>mart</t>
  </si>
  <si>
    <t>nisan</t>
  </si>
  <si>
    <t>mayıs</t>
  </si>
  <si>
    <t>haziran</t>
  </si>
  <si>
    <t>temmuz</t>
  </si>
  <si>
    <t>ağustos</t>
  </si>
  <si>
    <t>AYLAR</t>
  </si>
  <si>
    <t>Eylül 2014-Ağustos 2015 Faaliyet Gider Tablosu</t>
  </si>
  <si>
    <t>Site
Çalışanı
Maaşı</t>
  </si>
  <si>
    <t>Sigorta
Primi</t>
  </si>
  <si>
    <t>Yönetim
Gideri</t>
  </si>
  <si>
    <t>Posta
Kargo
Gideri</t>
  </si>
  <si>
    <t>Elektrik
Gideri</t>
  </si>
  <si>
    <t>Kırtasiye
K.Defter
Temizlik</t>
  </si>
  <si>
    <t>Avukat
Mahkeme
Noter</t>
  </si>
  <si>
    <t>Soğuk
Su
Gideri</t>
  </si>
  <si>
    <t>Tamirat
Onarım
Malz/İşç</t>
  </si>
  <si>
    <t>Aidat
Harcama
Toplamı</t>
  </si>
  <si>
    <t>Eski Dönem
Borç Öde.</t>
  </si>
  <si>
    <t>Ek 
Bütçe</t>
  </si>
  <si>
    <t>Doğal
Gaz</t>
  </si>
  <si>
    <t>Sıcak
Su</t>
  </si>
  <si>
    <t>Toplam
Harcama</t>
  </si>
  <si>
    <t>AY
Ortalama</t>
  </si>
  <si>
    <t>Daire Başı Gerçekleşen Aidat Gideri</t>
  </si>
  <si>
    <t>TOPLAM</t>
  </si>
  <si>
    <t>Bölü/12</t>
  </si>
  <si>
    <t>PLANLANAN/GERÇEKLEŞEN EK BÜTÇE TABLOSU</t>
  </si>
  <si>
    <t>YATIRIM GİDERLERİ</t>
  </si>
  <si>
    <t>PLANLANAN</t>
  </si>
  <si>
    <t>GERÇEKLEŞEN</t>
  </si>
  <si>
    <t>İZAHAT</t>
  </si>
  <si>
    <t>BİLGİSAYAR ALIMI</t>
  </si>
  <si>
    <t>SICAK SU KAZANI</t>
  </si>
  <si>
    <t>KAMERA SİSTEMİ</t>
  </si>
  <si>
    <t>KIDEM TAZMİNATI</t>
  </si>
  <si>
    <t>SONDAJ KUYUSU</t>
  </si>
  <si>
    <t>Ödenecek Asansör Bakım Ücreti</t>
  </si>
  <si>
    <t>Yönetim Odası Yapımı
Wep tasarım
Yazıcı/fotokopi makinesi
Masa/dolap
Logar/tesisat
Kazan/vana/bakım
Diğer/Perde+ su hortumu</t>
  </si>
  <si>
    <t xml:space="preserve">Ünal Alüminyum ft.196083(döşeme,tavan,bisiklet yeri)
Asil Reklam ft.0667 (wep tasarım +isim hakkı)
Teknosa ft.900253 (yazıcı+fotokopi mk)
Tahiroğlu tic. Ft.101115 (Çalışma masası+evrak dolabı)
Metin tic ft.462743 (460tl) kepez tsist ft.173337 (400tl)
As elektrik ft.159809 (236tl)+Metin tic ft.462679 (100tl)
Bym Perde ft.23653 (43,20 tl)+Kardeşler tic (183,59 tl)
</t>
  </si>
  <si>
    <t>Vatan Bilgisayar+Ofis ,virüs prg. Ft.999681</t>
  </si>
  <si>
    <t>Bozkır tic ft.010972 (kazan+işçilik)</t>
  </si>
  <si>
    <t>Su çıkma garantesi yok+kaç mt den çıkacağı belirsiz</t>
  </si>
  <si>
    <t>MİM İNŞAAT</t>
  </si>
  <si>
    <t>Dolar artışı ve gece görüşlü kamera teklif fiyatı 3000 tl olmuş</t>
  </si>
  <si>
    <t xml:space="preserve">TOPLAM
Çanakkale 5. noter ihtar çekme
Mim inşaata açılan dava ile ilgili Mahkeme harcı
Mim inşaata açılan dava ile ilgili avukat avans makbuzu
Bozkır Tic ft.010894 Toprak altı sıcak,soğuk boru değişimi
</t>
  </si>
  <si>
    <t>T O P L AM</t>
  </si>
  <si>
    <t>N O T :</t>
  </si>
  <si>
    <t xml:space="preserve">TAHSİL EDİLEN EK BÜTÇE 8 Ay*15 tl*105 Daire
YAPILAN EK BÜTÇE HARCAMASI
MEVCUT EK BÜTÇE KASASI
TAHSİL EDİLECEK EK BÜTÇE 5 Ay*15 tl*105 Daire
KULLANILACAK EK BUTÇE
SONDAJ KUYUSU  HARİÇ KIDEM TAZMİNATI+KAMERA SİSTEMİ
EK BÜTÇE AÇIĞI
</t>
  </si>
  <si>
    <t>Eylül 2015-Ağustos 2016 Faaliyet Gider Tablosu</t>
  </si>
  <si>
    <t>posta
kargo
internet</t>
  </si>
  <si>
    <t>gelir/iade</t>
  </si>
  <si>
    <t>NET/TOP.</t>
  </si>
  <si>
    <t>DEMİRBAŞ</t>
  </si>
  <si>
    <t>telsiz telefon                70</t>
  </si>
  <si>
    <t>dalgıç motor                300</t>
  </si>
  <si>
    <t>dalgıç pompa               145</t>
  </si>
  <si>
    <t>ÇATI ONARIMI</t>
  </si>
  <si>
    <t>MAHKEME BİLİR KİŞİ</t>
  </si>
  <si>
    <t>T O P L A M</t>
  </si>
  <si>
    <t>tabure 20 ad                 200,12</t>
  </si>
  <si>
    <t>İADE</t>
  </si>
  <si>
    <t>NET HARCAMA</t>
  </si>
  <si>
    <t>HARCAMA</t>
  </si>
  <si>
    <t>EK BÜTÇE İCMALİ</t>
  </si>
  <si>
    <t>31.08.2015 kasa mevcudu</t>
  </si>
  <si>
    <t>toplam gelir</t>
  </si>
  <si>
    <t>dolap                               100</t>
  </si>
  <si>
    <t>01.09.2015-31.08.2016 EK BÜTÇE</t>
  </si>
  <si>
    <t>KAMERA SİSTEMİ 14 AD.</t>
  </si>
  <si>
    <t>01.09.2015-31.08.2016
105*12ay*15tl</t>
  </si>
  <si>
    <t>31.08  ek bütçe harcama</t>
  </si>
  <si>
    <t>DEVREDEN EK BÜTÇE KASA</t>
  </si>
  <si>
    <t>Eylül 2016-Ağustos 2017 Faaliyet Gider Tablosu</t>
  </si>
  <si>
    <t>Kırtasiye
Hizmet
Temizlik</t>
  </si>
  <si>
    <t>ENERJİ KİMLİK BELGESİ</t>
  </si>
  <si>
    <t>MAHKEME+ AVUKAT</t>
  </si>
  <si>
    <t>Pay ölçer
güvence iade</t>
  </si>
  <si>
    <t>ASANSOR KAPI B BLOK</t>
  </si>
  <si>
    <t>b blok santral anten 604,88</t>
  </si>
  <si>
    <t>Doğal
Gaz
+okuma</t>
  </si>
  <si>
    <t>ASANSOR MOTOR A BLOK</t>
  </si>
  <si>
    <t>31.08.2016 kasa mevcudu</t>
  </si>
  <si>
    <t>01.09.2016-31.08.2017
105*12ay*10tl</t>
  </si>
  <si>
    <t xml:space="preserve">Çim makinesi benz.1400               </t>
  </si>
  <si>
    <t>Ekran B Blok                  600</t>
  </si>
  <si>
    <t>2 Demir merdiven 651,36</t>
  </si>
  <si>
    <t>01.09.2016--31.08.2017    EK BÜTÇE</t>
  </si>
  <si>
    <t>KALAN</t>
  </si>
  <si>
    <t>TOP. HARCAMA</t>
  </si>
  <si>
    <t xml:space="preserve">Demir kapı,  vasistas  2131             </t>
  </si>
  <si>
    <t>KALAN B0RÇ: 3131</t>
  </si>
  <si>
    <t>FARK:2.463,37</t>
  </si>
  <si>
    <t>Eylül 2017-Ağustos 2018 Faaliyet Gider Tablosu</t>
  </si>
  <si>
    <t xml:space="preserve">
Mantolama
Asansör</t>
  </si>
  <si>
    <t>01.09.2018--31.08.2018    EK BÜTÇE</t>
  </si>
  <si>
    <t>ÇOCUK PARKI+SIĞINAK</t>
  </si>
  <si>
    <t>BOYA KUŞAK FARKI</t>
  </si>
  <si>
    <t>HAVALANDIRMA 2 AD</t>
  </si>
  <si>
    <t>OLUK YENİLEME+KAPAK</t>
  </si>
  <si>
    <t>ARES İŞGÜVENLİĞİ</t>
  </si>
  <si>
    <t>BAHÇE AĞAÇ+ÇİÇEK+PEYS</t>
  </si>
  <si>
    <t>BAHÇE SULAMA TESİSAT</t>
  </si>
  <si>
    <t>SİRKİLASYON SIC.SU MOTO</t>
  </si>
  <si>
    <t>SİNEKLİK</t>
  </si>
  <si>
    <t>ÜNAL ALİMİNYUM</t>
  </si>
  <si>
    <t>31.08.2017 kasa mevcudu</t>
  </si>
  <si>
    <t>01.09.2017-31.08.2018
105*12ay*15tl</t>
  </si>
  <si>
    <t>01.09.2017 FAZLA HARCAM</t>
  </si>
  <si>
    <t>KALAN BORÇ 5.955,5</t>
  </si>
  <si>
    <t>Eylül 2018-Ağustos 2019 Faaliyet Gider Tablosu</t>
  </si>
  <si>
    <t>31.08.2019     EK BÜTÇE</t>
  </si>
  <si>
    <t>sirkilasyon pompası kalan</t>
  </si>
  <si>
    <t>teknosa printer</t>
  </si>
  <si>
    <t>ares  güvenlik kalan</t>
  </si>
  <si>
    <t xml:space="preserve">çim makinesi talip tekin </t>
  </si>
  <si>
    <t>demir merdiven ünal al.</t>
  </si>
  <si>
    <t>01.09.2018-31.08.2019
105*12ay*15tl</t>
  </si>
  <si>
    <t>31.08.2018 kasa mevcudu</t>
  </si>
  <si>
    <t>mak.odası asansör kontrol</t>
  </si>
  <si>
    <t>borçlar</t>
  </si>
  <si>
    <t>gerçekleşen aidat harcama</t>
  </si>
  <si>
    <t>aylık gerçekleşen harcama toplam</t>
  </si>
  <si>
    <t>at daire</t>
  </si>
  <si>
    <t>kAzan iç saç değişme</t>
  </si>
  <si>
    <t>ünal aliminyum kalan</t>
  </si>
  <si>
    <t>zil temizlik ft. Gelecek</t>
  </si>
  <si>
    <t>ödenecek borç</t>
  </si>
  <si>
    <t>TOPLAM HARCAMA</t>
  </si>
  <si>
    <t>KULLANILABİLİR VARLIK</t>
  </si>
  <si>
    <t>anten
OT.adaptör
Asansör</t>
  </si>
  <si>
    <t>Sıcak su+
güvence</t>
  </si>
  <si>
    <t>BÖLÜ/12</t>
  </si>
  <si>
    <t>Eylül 2019-Ağustos 2020 kırtasiye-temizlik-hizmet detaylı Faaliyet Gider Tablosu</t>
  </si>
  <si>
    <t>kırtasiye</t>
  </si>
  <si>
    <t>temizlik</t>
  </si>
  <si>
    <t>kırt-temiz-hiz
toplamı</t>
  </si>
  <si>
    <t>iş
güvenliği
doktor</t>
  </si>
  <si>
    <t>apsiyon
program</t>
  </si>
  <si>
    <t>muhasebe
hüseyin 
soykan</t>
  </si>
  <si>
    <t>web
sitesi</t>
  </si>
  <si>
    <t>eczane
temizlik</t>
  </si>
  <si>
    <t>belediye
çöp+
tüp dolum</t>
  </si>
  <si>
    <t>ilaçlama+
bahçe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</si>
</sst>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14"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22"/>
      <color theme="1"/>
      <name val="Calibri"/>
      <family val="2"/>
      <charset val="162"/>
      <scheme val="minor"/>
    </font>
    <font>
      <b/>
      <i/>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1"/>
      <color rgb="FF0070C0"/>
      <name val="Calibri"/>
      <family val="2"/>
      <charset val="162"/>
      <scheme val="minor"/>
    </font>
    <font>
      <b/>
      <sz val="11"/>
      <color rgb="FFFF0000"/>
      <name val="Calibri"/>
      <family val="2"/>
      <charset val="162"/>
      <scheme val="minor"/>
    </font>
    <font>
      <b/>
      <sz val="11"/>
      <color rgb="FF00B050"/>
      <name val="Calibri"/>
      <family val="2"/>
      <charset val="162"/>
      <scheme val="minor"/>
    </font>
    <font>
      <b/>
      <i/>
      <u val="singleAccounting"/>
      <sz val="11"/>
      <color rgb="FF0070C0"/>
      <name val="Calibri"/>
      <family val="2"/>
      <charset val="162"/>
      <scheme val="minor"/>
    </font>
    <font>
      <b/>
      <sz val="11"/>
      <color theme="4"/>
      <name val="Calibri"/>
      <family val="2"/>
      <charset val="162"/>
      <scheme val="minor"/>
    </font>
    <font>
      <sz val="11"/>
      <color rgb="FFFF0000"/>
      <name val="Calibri"/>
      <family val="2"/>
      <charset val="162"/>
      <scheme val="minor"/>
    </font>
    <font>
      <sz val="11"/>
      <color rgb="FF00B0F0"/>
      <name val="Calibri"/>
      <family val="2"/>
      <charset val="16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0" fillId="0" borderId="1" xfId="0" applyBorder="1"/>
    <xf numFmtId="0" fontId="2"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1" xfId="0" applyFont="1" applyBorder="1" applyAlignment="1">
      <alignment vertical="center"/>
    </xf>
    <xf numFmtId="164" fontId="2" fillId="0" borderId="1" xfId="0" applyNumberFormat="1" applyFont="1" applyBorder="1" applyAlignment="1">
      <alignment vertical="center"/>
    </xf>
    <xf numFmtId="164" fontId="2" fillId="0" borderId="1" xfId="1" applyFont="1" applyBorder="1" applyAlignment="1">
      <alignment vertical="center"/>
    </xf>
    <xf numFmtId="0" fontId="2" fillId="0" borderId="1" xfId="0" applyFont="1" applyBorder="1" applyAlignment="1">
      <alignment horizontal="center" vertical="top" wrapText="1"/>
    </xf>
    <xf numFmtId="164" fontId="2" fillId="0" borderId="1" xfId="1" applyFont="1" applyBorder="1"/>
    <xf numFmtId="164" fontId="2" fillId="0" borderId="1" xfId="1" applyFont="1" applyBorder="1" applyAlignment="1"/>
    <xf numFmtId="164" fontId="2" fillId="0" borderId="1" xfId="0" applyNumberFormat="1" applyFont="1" applyBorder="1" applyAlignment="1">
      <alignment horizontal="center" vertical="top"/>
    </xf>
    <xf numFmtId="0" fontId="2" fillId="0" borderId="1" xfId="0" applyFont="1" applyBorder="1" applyAlignment="1">
      <alignment horizontal="center" vertical="center"/>
    </xf>
    <xf numFmtId="164" fontId="2" fillId="0" borderId="1" xfId="0" applyNumberFormat="1" applyFont="1" applyBorder="1"/>
    <xf numFmtId="164" fontId="2" fillId="0" borderId="1" xfId="1" applyFont="1" applyBorder="1" applyAlignment="1">
      <alignment horizontal="center" vertical="center"/>
    </xf>
    <xf numFmtId="164" fontId="2" fillId="0" borderId="1" xfId="1" applyFont="1" applyBorder="1" applyAlignment="1">
      <alignment horizontal="right"/>
    </xf>
    <xf numFmtId="0" fontId="2" fillId="0" borderId="1" xfId="0" applyNumberFormat="1" applyFont="1" applyBorder="1"/>
    <xf numFmtId="164" fontId="5" fillId="0" borderId="1" xfId="1" applyFont="1" applyBorder="1"/>
    <xf numFmtId="164" fontId="2" fillId="0" borderId="1" xfId="0" applyNumberFormat="1" applyFont="1" applyBorder="1" applyAlignment="1">
      <alignment horizontal="right"/>
    </xf>
    <xf numFmtId="0" fontId="2" fillId="0" borderId="1" xfId="1" applyNumberFormat="1" applyFont="1" applyBorder="1" applyAlignment="1">
      <alignment horizontal="center"/>
    </xf>
    <xf numFmtId="4" fontId="6" fillId="0" borderId="1" xfId="0" applyNumberFormat="1" applyFont="1" applyBorder="1"/>
    <xf numFmtId="3" fontId="5" fillId="0" borderId="1" xfId="0" applyNumberFormat="1" applyFont="1" applyBorder="1"/>
    <xf numFmtId="0" fontId="5" fillId="0" borderId="1" xfId="0" applyFont="1" applyBorder="1"/>
    <xf numFmtId="4" fontId="5" fillId="0" borderId="1" xfId="0" applyNumberFormat="1" applyFont="1" applyBorder="1"/>
    <xf numFmtId="4" fontId="0" fillId="0" borderId="1" xfId="0" applyNumberFormat="1" applyBorder="1" applyAlignment="1">
      <alignment vertical="top"/>
    </xf>
    <xf numFmtId="4" fontId="0" fillId="0" borderId="1" xfId="0" applyNumberFormat="1" applyBorder="1"/>
    <xf numFmtId="2" fontId="5" fillId="0" borderId="1" xfId="1" applyNumberFormat="1" applyFont="1" applyBorder="1"/>
    <xf numFmtId="0" fontId="0" fillId="0" borderId="1" xfId="0" applyBorder="1" applyAlignment="1">
      <alignment vertical="center"/>
    </xf>
    <xf numFmtId="2" fontId="7" fillId="0" borderId="1" xfId="1" applyNumberFormat="1" applyFont="1" applyBorder="1" applyAlignment="1">
      <alignment horizontal="right"/>
    </xf>
    <xf numFmtId="4" fontId="8" fillId="0" borderId="1" xfId="0" applyNumberFormat="1" applyFont="1" applyBorder="1"/>
    <xf numFmtId="0" fontId="7" fillId="0" borderId="1" xfId="0" applyFont="1" applyBorder="1"/>
    <xf numFmtId="4" fontId="7" fillId="0" borderId="1" xfId="0" applyNumberFormat="1" applyFont="1" applyBorder="1"/>
    <xf numFmtId="2" fontId="9" fillId="0" borderId="1" xfId="0" applyNumberFormat="1" applyFont="1" applyBorder="1"/>
    <xf numFmtId="164" fontId="2" fillId="0" borderId="1" xfId="1" applyFont="1" applyBorder="1" applyAlignment="1">
      <alignment horizontal="center"/>
    </xf>
    <xf numFmtId="164" fontId="0" fillId="0" borderId="0" xfId="1" applyFont="1"/>
    <xf numFmtId="0" fontId="2" fillId="0" borderId="0" xfId="0" applyFont="1"/>
    <xf numFmtId="164" fontId="0" fillId="0" borderId="1" xfId="1" applyFont="1" applyBorder="1"/>
    <xf numFmtId="164" fontId="0" fillId="0" borderId="1" xfId="0" applyNumberFormat="1" applyBorder="1"/>
    <xf numFmtId="0" fontId="2" fillId="0" borderId="0" xfId="0" applyFont="1" applyAlignment="1"/>
    <xf numFmtId="0" fontId="0" fillId="0" borderId="0" xfId="0" applyAlignment="1">
      <alignment wrapText="1"/>
    </xf>
    <xf numFmtId="164" fontId="10" fillId="0" borderId="0" xfId="1" applyFont="1"/>
    <xf numFmtId="164" fontId="11" fillId="0" borderId="0" xfId="1" applyFont="1"/>
    <xf numFmtId="14" fontId="0" fillId="0" borderId="0" xfId="0" applyNumberFormat="1" applyAlignment="1">
      <alignment horizontal="left"/>
    </xf>
    <xf numFmtId="0" fontId="6" fillId="0" borderId="0" xfId="0" applyFont="1"/>
    <xf numFmtId="0" fontId="12" fillId="0" borderId="0" xfId="0" applyFont="1"/>
    <xf numFmtId="164" fontId="8" fillId="0" borderId="0" xfId="1" applyFont="1"/>
    <xf numFmtId="0" fontId="0" fillId="0" borderId="1" xfId="0" applyFont="1" applyBorder="1" applyAlignment="1">
      <alignment horizontal="center"/>
    </xf>
    <xf numFmtId="164" fontId="12" fillId="0" borderId="0" xfId="1" applyFont="1"/>
    <xf numFmtId="4" fontId="13" fillId="0" borderId="0" xfId="0" applyNumberFormat="1" applyFont="1"/>
    <xf numFmtId="164" fontId="2" fillId="0" borderId="0" xfId="1" applyFont="1"/>
    <xf numFmtId="164" fontId="2" fillId="0" borderId="2" xfId="1" applyFont="1" applyFill="1" applyBorder="1" applyAlignment="1"/>
    <xf numFmtId="0" fontId="3" fillId="0" borderId="1" xfId="0" applyFont="1" applyBorder="1" applyAlignment="1">
      <alignment horizontal="center" vertical="center"/>
    </xf>
    <xf numFmtId="0" fontId="4" fillId="0" borderId="1" xfId="0" applyFont="1" applyBorder="1" applyAlignment="1">
      <alignment horizontal="center"/>
    </xf>
    <xf numFmtId="164" fontId="2" fillId="0" borderId="1" xfId="0" applyNumberFormat="1"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xf>
    <xf numFmtId="0" fontId="5" fillId="0" borderId="1" xfId="0" applyFont="1" applyBorder="1" applyAlignment="1">
      <alignment horizontal="center"/>
    </xf>
    <xf numFmtId="0" fontId="0" fillId="0" borderId="1" xfId="0" applyBorder="1" applyAlignment="1">
      <alignment horizontal="center" vertical="top"/>
    </xf>
    <xf numFmtId="0" fontId="6" fillId="0" borderId="0" xfId="0" applyFont="1" applyAlignment="1">
      <alignment horizont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H14" sqref="H14"/>
    </sheetView>
  </sheetViews>
  <sheetFormatPr defaultRowHeight="15" x14ac:dyDescent="0.25"/>
  <cols>
    <col min="2" max="2" width="9.5703125" customWidth="1"/>
    <col min="3" max="3" width="14.5703125" customWidth="1"/>
    <col min="4" max="5" width="12" customWidth="1"/>
    <col min="6" max="6" width="10.28515625" customWidth="1"/>
    <col min="7" max="8" width="13.28515625" bestFit="1" customWidth="1"/>
    <col min="9" max="9" width="11.7109375" customWidth="1"/>
    <col min="10" max="10" width="10.28515625" customWidth="1"/>
    <col min="11" max="11" width="11.8554687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13</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17</v>
      </c>
      <c r="G3" s="3" t="s">
        <v>18</v>
      </c>
      <c r="H3" s="4" t="s">
        <v>19</v>
      </c>
      <c r="I3" s="4" t="s">
        <v>20</v>
      </c>
      <c r="J3" s="4" t="s">
        <v>21</v>
      </c>
      <c r="K3" s="4" t="s">
        <v>22</v>
      </c>
      <c r="L3" s="4" t="s">
        <v>23</v>
      </c>
      <c r="M3" s="3" t="s">
        <v>24</v>
      </c>
      <c r="N3" s="3" t="s">
        <v>25</v>
      </c>
      <c r="O3" s="3" t="s">
        <v>26</v>
      </c>
      <c r="P3" s="3" t="s">
        <v>27</v>
      </c>
      <c r="Q3" s="3" t="s">
        <v>28</v>
      </c>
    </row>
    <row r="4" spans="1:17" x14ac:dyDescent="0.25">
      <c r="A4" s="1"/>
      <c r="B4" s="2" t="s">
        <v>0</v>
      </c>
      <c r="C4" s="10">
        <v>996.03</v>
      </c>
      <c r="D4" s="10">
        <v>790</v>
      </c>
      <c r="E4" s="10">
        <v>1239</v>
      </c>
      <c r="F4" s="10">
        <v>214.8</v>
      </c>
      <c r="G4" s="10">
        <v>421.3</v>
      </c>
      <c r="H4" s="10"/>
      <c r="I4" s="10"/>
      <c r="J4" s="10"/>
      <c r="K4" s="9">
        <v>262.39999999999998</v>
      </c>
      <c r="L4" s="11">
        <f t="shared" ref="L4:L15" si="0">SUM(C4:K4)</f>
        <v>3923.53</v>
      </c>
      <c r="M4" s="9">
        <v>2241.54</v>
      </c>
      <c r="N4" s="9"/>
      <c r="O4" s="9"/>
      <c r="P4" s="12"/>
      <c r="Q4" s="13">
        <f t="shared" ref="Q4:Q16" si="1">SUM(L4:P4)</f>
        <v>6165.07</v>
      </c>
    </row>
    <row r="5" spans="1:17" x14ac:dyDescent="0.25">
      <c r="A5" s="1"/>
      <c r="B5" s="2" t="s">
        <v>1</v>
      </c>
      <c r="C5" s="10">
        <v>963.9</v>
      </c>
      <c r="D5" s="10">
        <v>388.85</v>
      </c>
      <c r="E5" s="10">
        <v>735</v>
      </c>
      <c r="F5" s="10"/>
      <c r="G5" s="10">
        <v>455.2</v>
      </c>
      <c r="H5" s="10">
        <v>224.8</v>
      </c>
      <c r="I5" s="10">
        <v>106.8</v>
      </c>
      <c r="J5" s="10">
        <v>644.34</v>
      </c>
      <c r="K5" s="10">
        <v>155</v>
      </c>
      <c r="L5" s="13">
        <f t="shared" si="0"/>
        <v>3673.8900000000003</v>
      </c>
      <c r="M5" s="9">
        <v>3740.8</v>
      </c>
      <c r="N5" s="9"/>
      <c r="O5" s="9">
        <v>1877.45</v>
      </c>
      <c r="P5" s="14">
        <v>1150.1300000000001</v>
      </c>
      <c r="Q5" s="13">
        <f t="shared" si="1"/>
        <v>10442.27</v>
      </c>
    </row>
    <row r="6" spans="1:17" x14ac:dyDescent="0.25">
      <c r="A6" s="1"/>
      <c r="B6" s="2" t="s">
        <v>2</v>
      </c>
      <c r="C6" s="10">
        <v>1140.6099999999999</v>
      </c>
      <c r="D6" s="10"/>
      <c r="E6" s="14">
        <v>735</v>
      </c>
      <c r="F6" s="10">
        <v>189.62</v>
      </c>
      <c r="G6" s="10">
        <v>798.4</v>
      </c>
      <c r="H6" s="10">
        <v>92.58</v>
      </c>
      <c r="I6" s="10"/>
      <c r="J6" s="15"/>
      <c r="K6" s="10">
        <v>282.89999999999998</v>
      </c>
      <c r="L6" s="13">
        <f t="shared" si="0"/>
        <v>3239.11</v>
      </c>
      <c r="M6" s="9">
        <v>349.07</v>
      </c>
      <c r="N6" s="9">
        <v>1910.9</v>
      </c>
      <c r="O6" s="9">
        <v>1293.75</v>
      </c>
      <c r="P6" s="9">
        <v>680.6</v>
      </c>
      <c r="Q6" s="13">
        <f t="shared" si="1"/>
        <v>7473.43</v>
      </c>
    </row>
    <row r="7" spans="1:17" x14ac:dyDescent="0.25">
      <c r="A7" s="1"/>
      <c r="B7" s="2" t="s">
        <v>3</v>
      </c>
      <c r="C7" s="10">
        <v>1927.8</v>
      </c>
      <c r="D7" s="10">
        <v>881.67</v>
      </c>
      <c r="E7" s="10">
        <v>735</v>
      </c>
      <c r="F7" s="10"/>
      <c r="G7" s="10">
        <v>985.8</v>
      </c>
      <c r="H7" s="10">
        <v>168.57</v>
      </c>
      <c r="I7" s="10">
        <v>291.47000000000003</v>
      </c>
      <c r="J7" s="10"/>
      <c r="K7" s="16"/>
      <c r="L7" s="13">
        <f t="shared" si="0"/>
        <v>4990.3099999999995</v>
      </c>
      <c r="M7" s="9">
        <v>1389</v>
      </c>
      <c r="N7" s="9">
        <v>1233.2</v>
      </c>
      <c r="O7" s="7">
        <v>10025.209999999999</v>
      </c>
      <c r="P7" s="9">
        <v>677.16</v>
      </c>
      <c r="Q7" s="13">
        <f t="shared" si="1"/>
        <v>18314.879999999997</v>
      </c>
    </row>
    <row r="8" spans="1:17" x14ac:dyDescent="0.25">
      <c r="A8" s="1"/>
      <c r="B8" s="2" t="s">
        <v>4</v>
      </c>
      <c r="C8" s="10"/>
      <c r="D8" s="10"/>
      <c r="E8" s="10">
        <v>735</v>
      </c>
      <c r="F8" s="10">
        <v>244.39</v>
      </c>
      <c r="G8" s="10">
        <v>1337</v>
      </c>
      <c r="H8" s="10">
        <v>27.55</v>
      </c>
      <c r="I8" s="10">
        <v>400.43</v>
      </c>
      <c r="J8" s="10"/>
      <c r="K8" s="10">
        <v>100</v>
      </c>
      <c r="L8" s="13">
        <f t="shared" si="0"/>
        <v>2844.37</v>
      </c>
      <c r="M8" s="9">
        <v>1239</v>
      </c>
      <c r="N8" s="9">
        <v>280.45999999999998</v>
      </c>
      <c r="O8" s="9">
        <v>8964.02</v>
      </c>
      <c r="P8" s="9"/>
      <c r="Q8" s="13">
        <f t="shared" si="1"/>
        <v>13327.85</v>
      </c>
    </row>
    <row r="9" spans="1:17" ht="15.75" x14ac:dyDescent="0.25">
      <c r="A9" s="1"/>
      <c r="B9" s="2" t="s">
        <v>5</v>
      </c>
      <c r="C9" s="10">
        <v>1045.8900000000001</v>
      </c>
      <c r="D9" s="10">
        <v>403.15</v>
      </c>
      <c r="E9" s="10">
        <v>735</v>
      </c>
      <c r="F9" s="10">
        <v>227.63</v>
      </c>
      <c r="G9" s="10">
        <v>976.8</v>
      </c>
      <c r="H9" s="10">
        <v>73.599999999999994</v>
      </c>
      <c r="I9" s="10">
        <v>91.18</v>
      </c>
      <c r="J9" s="10"/>
      <c r="K9" s="10">
        <v>495</v>
      </c>
      <c r="L9" s="13">
        <f t="shared" si="0"/>
        <v>4048.25</v>
      </c>
      <c r="M9" s="9"/>
      <c r="N9" s="9">
        <v>990</v>
      </c>
      <c r="O9" s="17">
        <v>13794.07</v>
      </c>
      <c r="P9" s="9"/>
      <c r="Q9" s="13">
        <f t="shared" si="1"/>
        <v>18832.32</v>
      </c>
    </row>
    <row r="10" spans="1:17" x14ac:dyDescent="0.25">
      <c r="A10" s="1"/>
      <c r="B10" s="2" t="s">
        <v>6</v>
      </c>
      <c r="C10" s="10">
        <v>1045.8900000000001</v>
      </c>
      <c r="D10" s="10">
        <v>851.62</v>
      </c>
      <c r="E10" s="10">
        <v>735</v>
      </c>
      <c r="F10" s="10"/>
      <c r="G10" s="10">
        <v>964.7</v>
      </c>
      <c r="H10" s="10">
        <v>33.049999999999997</v>
      </c>
      <c r="I10" s="10"/>
      <c r="J10" s="10"/>
      <c r="K10" s="10">
        <v>150</v>
      </c>
      <c r="L10" s="13">
        <f t="shared" si="0"/>
        <v>3780.26</v>
      </c>
      <c r="M10" s="9"/>
      <c r="N10" s="9">
        <v>3453</v>
      </c>
      <c r="O10" s="9">
        <v>12220.78</v>
      </c>
      <c r="P10" s="9">
        <v>853.33</v>
      </c>
      <c r="Q10" s="13">
        <f t="shared" si="1"/>
        <v>20307.370000000003</v>
      </c>
    </row>
    <row r="11" spans="1:17" x14ac:dyDescent="0.25">
      <c r="A11" s="1"/>
      <c r="B11" s="2" t="s">
        <v>7</v>
      </c>
      <c r="C11" s="10">
        <v>1045.8900000000001</v>
      </c>
      <c r="D11" s="10">
        <v>425.81</v>
      </c>
      <c r="E11" s="10">
        <v>735</v>
      </c>
      <c r="F11" s="10"/>
      <c r="G11" s="10">
        <v>914.9</v>
      </c>
      <c r="H11" s="10">
        <v>212.45</v>
      </c>
      <c r="I11" s="10">
        <v>151</v>
      </c>
      <c r="J11" s="10"/>
      <c r="K11" s="10">
        <v>236</v>
      </c>
      <c r="L11" s="18">
        <f t="shared" si="0"/>
        <v>3721.0499999999997</v>
      </c>
      <c r="M11" s="9">
        <v>545</v>
      </c>
      <c r="N11" s="9">
        <v>640</v>
      </c>
      <c r="O11" s="9">
        <v>11474.21</v>
      </c>
      <c r="P11" s="9"/>
      <c r="Q11" s="13">
        <f t="shared" si="1"/>
        <v>16380.259999999998</v>
      </c>
    </row>
    <row r="12" spans="1:17" x14ac:dyDescent="0.25">
      <c r="A12" s="1"/>
      <c r="B12" s="2" t="s">
        <v>8</v>
      </c>
      <c r="C12" s="10">
        <v>1045.8900000000001</v>
      </c>
      <c r="D12" s="10"/>
      <c r="E12" s="10">
        <v>735</v>
      </c>
      <c r="F12" s="15"/>
      <c r="G12" s="10">
        <v>525.6</v>
      </c>
      <c r="H12" s="10">
        <v>297.64999999999998</v>
      </c>
      <c r="I12" s="10"/>
      <c r="J12" s="10">
        <v>8</v>
      </c>
      <c r="K12" s="10">
        <v>239.5</v>
      </c>
      <c r="L12" s="13">
        <f t="shared" si="0"/>
        <v>2851.6400000000003</v>
      </c>
      <c r="M12" s="9"/>
      <c r="N12" s="9">
        <v>746.09</v>
      </c>
      <c r="O12" s="9">
        <v>6200.51</v>
      </c>
      <c r="P12" s="9">
        <v>713</v>
      </c>
      <c r="Q12" s="13">
        <f t="shared" si="1"/>
        <v>10511.240000000002</v>
      </c>
    </row>
    <row r="13" spans="1:17" x14ac:dyDescent="0.25">
      <c r="A13" s="1"/>
      <c r="B13" s="2" t="s">
        <v>9</v>
      </c>
      <c r="C13" s="10">
        <v>1045.8900000000001</v>
      </c>
      <c r="D13" s="10">
        <v>851.62</v>
      </c>
      <c r="E13" s="10">
        <v>735</v>
      </c>
      <c r="F13" s="10"/>
      <c r="G13" s="10">
        <v>547.9</v>
      </c>
      <c r="H13" s="10">
        <v>90</v>
      </c>
      <c r="I13" s="10"/>
      <c r="J13" s="10"/>
      <c r="K13" s="10">
        <v>50</v>
      </c>
      <c r="L13" s="13">
        <f t="shared" si="0"/>
        <v>3320.4100000000003</v>
      </c>
      <c r="M13" s="9"/>
      <c r="N13" s="9"/>
      <c r="O13" s="9">
        <v>1670.82</v>
      </c>
      <c r="P13" s="9">
        <v>1388.79</v>
      </c>
      <c r="Q13" s="13">
        <f t="shared" si="1"/>
        <v>6380.02</v>
      </c>
    </row>
    <row r="14" spans="1:17" x14ac:dyDescent="0.25">
      <c r="A14" s="1"/>
      <c r="B14" s="2" t="s">
        <v>10</v>
      </c>
      <c r="C14" s="10">
        <v>1045.8900000000001</v>
      </c>
      <c r="D14" s="10">
        <v>425.81</v>
      </c>
      <c r="E14" s="10">
        <v>735</v>
      </c>
      <c r="F14" s="10"/>
      <c r="G14" s="10">
        <v>498.2</v>
      </c>
      <c r="H14" s="10">
        <v>150.69999999999999</v>
      </c>
      <c r="I14" s="10">
        <v>135</v>
      </c>
      <c r="J14" s="10"/>
      <c r="K14" s="10">
        <v>100</v>
      </c>
      <c r="L14" s="13">
        <f t="shared" si="0"/>
        <v>3090.5999999999995</v>
      </c>
      <c r="M14" s="9">
        <v>150</v>
      </c>
      <c r="N14" s="9">
        <v>900</v>
      </c>
      <c r="O14" s="9">
        <v>1608.81</v>
      </c>
      <c r="P14" s="9">
        <v>2248.87</v>
      </c>
      <c r="Q14" s="13">
        <f t="shared" si="1"/>
        <v>7998.28</v>
      </c>
    </row>
    <row r="15" spans="1:17" x14ac:dyDescent="0.25">
      <c r="A15" s="1"/>
      <c r="B15" s="2" t="s">
        <v>11</v>
      </c>
      <c r="C15" s="10">
        <v>1045.8900000000001</v>
      </c>
      <c r="D15" s="10">
        <v>425.81</v>
      </c>
      <c r="E15" s="10">
        <v>735</v>
      </c>
      <c r="F15" s="10"/>
      <c r="G15" s="10">
        <v>548.9</v>
      </c>
      <c r="H15" s="10"/>
      <c r="I15" s="10"/>
      <c r="J15" s="10">
        <v>287.11</v>
      </c>
      <c r="K15" s="9"/>
      <c r="L15" s="11">
        <f t="shared" si="0"/>
        <v>3042.71</v>
      </c>
      <c r="M15" s="9"/>
      <c r="N15" s="9">
        <v>1869.3</v>
      </c>
      <c r="O15" s="9">
        <v>1264.45</v>
      </c>
      <c r="P15" s="9">
        <v>472.08</v>
      </c>
      <c r="Q15" s="13">
        <f t="shared" si="1"/>
        <v>6648.54</v>
      </c>
    </row>
    <row r="16" spans="1:17" ht="26.25" customHeight="1" x14ac:dyDescent="0.25">
      <c r="A16" s="1"/>
      <c r="B16" s="5" t="s">
        <v>31</v>
      </c>
      <c r="C16" s="6">
        <f t="shared" ref="C16:K16" si="2">SUM(C4:C15)</f>
        <v>12349.57</v>
      </c>
      <c r="D16" s="6">
        <f t="shared" si="2"/>
        <v>5444.3400000000011</v>
      </c>
      <c r="E16" s="6">
        <f t="shared" si="2"/>
        <v>9324</v>
      </c>
      <c r="F16" s="6">
        <f t="shared" si="2"/>
        <v>876.43999999999994</v>
      </c>
      <c r="G16" s="6">
        <f t="shared" si="2"/>
        <v>8974.6999999999989</v>
      </c>
      <c r="H16" s="6">
        <f t="shared" si="2"/>
        <v>1370.95</v>
      </c>
      <c r="I16" s="6">
        <f t="shared" si="2"/>
        <v>1175.8800000000001</v>
      </c>
      <c r="J16" s="7">
        <f t="shared" si="2"/>
        <v>939.45</v>
      </c>
      <c r="K16" s="6">
        <f t="shared" si="2"/>
        <v>2070.8000000000002</v>
      </c>
      <c r="L16" s="6">
        <f>SUM(L4:L15)</f>
        <v>42526.130000000005</v>
      </c>
      <c r="M16" s="7">
        <f>SUM(M4:M15)</f>
        <v>9654.41</v>
      </c>
      <c r="N16" s="7">
        <f>SUM(N4:N15)</f>
        <v>12022.95</v>
      </c>
      <c r="O16" s="7">
        <f>SUM(O4:O15)</f>
        <v>70394.080000000002</v>
      </c>
      <c r="P16" s="7">
        <f>SUM(P4:P15)</f>
        <v>8183.96</v>
      </c>
      <c r="Q16" s="6">
        <f t="shared" si="1"/>
        <v>142781.53</v>
      </c>
    </row>
    <row r="17" spans="1:17" x14ac:dyDescent="0.25">
      <c r="A17" s="1"/>
      <c r="B17" s="2" t="s">
        <v>32</v>
      </c>
      <c r="C17" s="19">
        <v>12</v>
      </c>
      <c r="D17" s="19">
        <v>12</v>
      </c>
      <c r="E17" s="19">
        <v>12</v>
      </c>
      <c r="F17" s="19">
        <v>12</v>
      </c>
      <c r="G17" s="19">
        <v>12</v>
      </c>
      <c r="H17" s="19">
        <v>12</v>
      </c>
      <c r="I17" s="19">
        <v>12</v>
      </c>
      <c r="J17" s="19">
        <v>12</v>
      </c>
      <c r="K17" s="19">
        <v>12</v>
      </c>
      <c r="L17" s="19">
        <v>12</v>
      </c>
      <c r="M17" s="19">
        <v>12</v>
      </c>
      <c r="N17" s="19">
        <v>12</v>
      </c>
      <c r="O17" s="19">
        <v>12</v>
      </c>
      <c r="P17" s="19">
        <v>12</v>
      </c>
      <c r="Q17" s="19">
        <v>12</v>
      </c>
    </row>
    <row r="18" spans="1:17" ht="28.5" customHeight="1" x14ac:dyDescent="0.25">
      <c r="A18" s="1"/>
      <c r="B18" s="8" t="s">
        <v>29</v>
      </c>
      <c r="C18" s="6">
        <f>C16/C17</f>
        <v>1029.1308333333334</v>
      </c>
      <c r="D18" s="6">
        <f t="shared" ref="D18:Q18" si="3">D16/D17</f>
        <v>453.69500000000011</v>
      </c>
      <c r="E18" s="6">
        <f t="shared" si="3"/>
        <v>777</v>
      </c>
      <c r="F18" s="6">
        <f t="shared" si="3"/>
        <v>73.036666666666662</v>
      </c>
      <c r="G18" s="6">
        <f t="shared" si="3"/>
        <v>747.89166666666654</v>
      </c>
      <c r="H18" s="6">
        <f t="shared" si="3"/>
        <v>114.24583333333334</v>
      </c>
      <c r="I18" s="6">
        <f t="shared" si="3"/>
        <v>97.990000000000009</v>
      </c>
      <c r="J18" s="6">
        <f t="shared" si="3"/>
        <v>78.287500000000009</v>
      </c>
      <c r="K18" s="6">
        <f t="shared" si="3"/>
        <v>172.56666666666669</v>
      </c>
      <c r="L18" s="6">
        <f t="shared" si="3"/>
        <v>3543.8441666666672</v>
      </c>
      <c r="M18" s="6">
        <f t="shared" si="3"/>
        <v>804.53416666666669</v>
      </c>
      <c r="N18" s="6">
        <f t="shared" si="3"/>
        <v>1001.9125</v>
      </c>
      <c r="O18" s="6">
        <f t="shared" si="3"/>
        <v>5866.1733333333332</v>
      </c>
      <c r="P18" s="6">
        <f t="shared" si="3"/>
        <v>681.99666666666667</v>
      </c>
      <c r="Q18" s="6">
        <f t="shared" si="3"/>
        <v>11898.460833333333</v>
      </c>
    </row>
    <row r="19" spans="1:17" ht="18.75" customHeight="1" x14ac:dyDescent="0.25">
      <c r="A19" s="1"/>
      <c r="B19" s="8"/>
      <c r="C19" s="6"/>
      <c r="D19" s="6"/>
      <c r="E19" s="6"/>
      <c r="F19" s="6"/>
      <c r="G19" s="6"/>
      <c r="H19" s="6"/>
      <c r="I19" s="6"/>
      <c r="J19" s="6"/>
      <c r="K19" s="6"/>
      <c r="L19" s="6">
        <v>180</v>
      </c>
      <c r="M19" s="53" t="s">
        <v>43</v>
      </c>
      <c r="N19" s="53"/>
      <c r="O19" s="53"/>
      <c r="P19" s="6"/>
      <c r="Q19" s="6"/>
    </row>
    <row r="20" spans="1:17" ht="21.75" customHeight="1" x14ac:dyDescent="0.25">
      <c r="A20" s="1"/>
      <c r="B20" s="2"/>
      <c r="C20" s="2"/>
      <c r="D20" s="2"/>
      <c r="E20" s="2"/>
      <c r="F20" s="2"/>
      <c r="G20" s="2"/>
      <c r="H20" s="2"/>
      <c r="I20" s="2"/>
      <c r="J20" s="2"/>
      <c r="K20" s="2"/>
      <c r="L20" s="9">
        <v>35.47</v>
      </c>
      <c r="M20" s="52" t="s">
        <v>30</v>
      </c>
      <c r="N20" s="52"/>
      <c r="O20" s="52"/>
      <c r="P20" s="52"/>
      <c r="Q20" s="2"/>
    </row>
    <row r="21" spans="1:17" x14ac:dyDescent="0.25">
      <c r="A21" s="1"/>
      <c r="B21" s="1"/>
      <c r="C21" s="1"/>
      <c r="D21" s="1"/>
      <c r="E21" s="1"/>
      <c r="F21" s="1"/>
      <c r="G21" s="1"/>
      <c r="H21" s="1"/>
      <c r="I21" s="1"/>
      <c r="J21" s="1"/>
      <c r="K21" s="1"/>
      <c r="L21" s="1"/>
      <c r="M21" s="1"/>
      <c r="N21" s="1"/>
      <c r="O21" s="1"/>
      <c r="P21" s="1"/>
      <c r="Q21" s="1"/>
    </row>
  </sheetData>
  <mergeCells count="3">
    <mergeCell ref="B2:Q2"/>
    <mergeCell ref="M20:P20"/>
    <mergeCell ref="M19:O19"/>
  </mergeCell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topLeftCell="A13" workbookViewId="0">
      <selection activeCell="C31" sqref="C31"/>
    </sheetView>
  </sheetViews>
  <sheetFormatPr defaultRowHeight="15" x14ac:dyDescent="0.25"/>
  <cols>
    <col min="2" max="2" width="24" customWidth="1"/>
    <col min="3" max="3" width="14.140625" customWidth="1"/>
    <col min="4" max="4" width="11.85546875" bestFit="1" customWidth="1"/>
    <col min="5" max="5" width="15" customWidth="1"/>
    <col min="6" max="6" width="14.28515625" bestFit="1" customWidth="1"/>
    <col min="10" max="10" width="16.7109375" customWidth="1"/>
  </cols>
  <sheetData>
    <row r="2" spans="2:5" ht="18.75" x14ac:dyDescent="0.3">
      <c r="C2" s="43" t="s">
        <v>101</v>
      </c>
      <c r="D2" s="43" t="s">
        <v>117</v>
      </c>
      <c r="E2" s="43"/>
    </row>
    <row r="4" spans="2:5" x14ac:dyDescent="0.25">
      <c r="B4" s="1"/>
      <c r="C4" s="2" t="s">
        <v>69</v>
      </c>
      <c r="D4" s="2" t="s">
        <v>94</v>
      </c>
      <c r="E4" s="2" t="s">
        <v>95</v>
      </c>
    </row>
    <row r="5" spans="2:5" x14ac:dyDescent="0.25">
      <c r="B5" s="1"/>
      <c r="C5" s="36"/>
      <c r="D5" s="1"/>
      <c r="E5" s="36"/>
    </row>
    <row r="6" spans="2:5" x14ac:dyDescent="0.25">
      <c r="B6" s="1" t="s">
        <v>118</v>
      </c>
      <c r="C6" s="46">
        <v>1000</v>
      </c>
      <c r="D6" s="1"/>
      <c r="E6" s="1"/>
    </row>
    <row r="7" spans="2:5" x14ac:dyDescent="0.25">
      <c r="B7" s="1" t="s">
        <v>119</v>
      </c>
      <c r="C7" s="36">
        <v>863.9</v>
      </c>
      <c r="D7" s="36"/>
      <c r="E7" s="36"/>
    </row>
    <row r="8" spans="2:5" x14ac:dyDescent="0.25">
      <c r="B8" s="1" t="s">
        <v>130</v>
      </c>
      <c r="C8" s="36">
        <v>3540</v>
      </c>
      <c r="D8" s="36"/>
      <c r="E8" s="36"/>
    </row>
    <row r="9" spans="2:5" x14ac:dyDescent="0.25">
      <c r="B9" s="1" t="s">
        <v>120</v>
      </c>
      <c r="C9" s="36">
        <v>500</v>
      </c>
      <c r="D9" s="36"/>
      <c r="E9" s="36"/>
    </row>
    <row r="10" spans="2:5" x14ac:dyDescent="0.25">
      <c r="B10" s="1" t="s">
        <v>121</v>
      </c>
      <c r="C10" s="36">
        <v>2300</v>
      </c>
      <c r="D10" s="36"/>
      <c r="E10" s="36"/>
    </row>
    <row r="11" spans="2:5" x14ac:dyDescent="0.25">
      <c r="B11" s="1" t="s">
        <v>122</v>
      </c>
      <c r="C11" s="36">
        <v>826</v>
      </c>
      <c r="D11" s="36"/>
      <c r="E11" s="36"/>
    </row>
    <row r="12" spans="2:5" x14ac:dyDescent="0.25">
      <c r="B12" s="1" t="s">
        <v>125</v>
      </c>
      <c r="C12" s="36">
        <v>1000</v>
      </c>
      <c r="D12" s="36"/>
      <c r="E12" s="36"/>
    </row>
    <row r="13" spans="2:5" x14ac:dyDescent="0.25">
      <c r="B13" s="1" t="s">
        <v>131</v>
      </c>
      <c r="C13" s="36">
        <v>855.5</v>
      </c>
      <c r="D13" s="36">
        <v>1600</v>
      </c>
      <c r="E13" s="36"/>
    </row>
    <row r="14" spans="2:5" x14ac:dyDescent="0.25">
      <c r="B14" s="1" t="s">
        <v>132</v>
      </c>
      <c r="C14" s="36"/>
      <c r="D14" s="36">
        <v>1200</v>
      </c>
      <c r="E14" s="36"/>
    </row>
    <row r="15" spans="2:5" x14ac:dyDescent="0.25">
      <c r="B15" s="1"/>
      <c r="C15" s="36"/>
      <c r="D15" s="36"/>
      <c r="E15" s="36"/>
    </row>
    <row r="16" spans="2:5" x14ac:dyDescent="0.25">
      <c r="B16" s="1"/>
      <c r="C16" s="36"/>
      <c r="D16" s="36"/>
      <c r="E16" s="36"/>
    </row>
    <row r="17" spans="2:5" x14ac:dyDescent="0.25">
      <c r="B17" s="1"/>
      <c r="C17" s="36"/>
      <c r="D17" s="36"/>
      <c r="E17" s="36"/>
    </row>
    <row r="18" spans="2:5" x14ac:dyDescent="0.25">
      <c r="B18" s="1"/>
      <c r="C18" s="1"/>
      <c r="D18" s="1"/>
      <c r="E18" s="1"/>
    </row>
    <row r="19" spans="2:5" x14ac:dyDescent="0.25">
      <c r="B19" s="1" t="s">
        <v>65</v>
      </c>
      <c r="C19" s="37">
        <f>SUM(C5:C17)</f>
        <v>10885.4</v>
      </c>
      <c r="D19" s="36">
        <v>2800</v>
      </c>
      <c r="E19" s="37">
        <f>SUM(E5:E17)</f>
        <v>0</v>
      </c>
    </row>
    <row r="22" spans="2:5" x14ac:dyDescent="0.25">
      <c r="D22" s="38" t="s">
        <v>70</v>
      </c>
      <c r="E22" s="38"/>
    </row>
    <row r="23" spans="2:5" x14ac:dyDescent="0.25">
      <c r="B23" t="s">
        <v>124</v>
      </c>
      <c r="C23" s="47">
        <v>1180.81</v>
      </c>
    </row>
    <row r="24" spans="2:5" ht="30" x14ac:dyDescent="0.25">
      <c r="B24" s="39" t="s">
        <v>123</v>
      </c>
      <c r="C24" s="34">
        <v>18900</v>
      </c>
    </row>
    <row r="26" spans="2:5" x14ac:dyDescent="0.25">
      <c r="B26" t="s">
        <v>72</v>
      </c>
      <c r="C26" s="34">
        <v>17719.189999999999</v>
      </c>
    </row>
    <row r="27" spans="2:5" x14ac:dyDescent="0.25">
      <c r="B27" t="s">
        <v>77</v>
      </c>
      <c r="C27" s="34">
        <v>10885.4</v>
      </c>
    </row>
    <row r="28" spans="2:5" ht="22.5" customHeight="1" x14ac:dyDescent="0.25">
      <c r="B28" t="s">
        <v>133</v>
      </c>
      <c r="C28" s="49">
        <v>2800</v>
      </c>
      <c r="D28" s="44"/>
      <c r="E28" s="44"/>
    </row>
    <row r="29" spans="2:5" x14ac:dyDescent="0.25">
      <c r="B29" s="42" t="s">
        <v>134</v>
      </c>
      <c r="C29" s="47">
        <v>13685.4</v>
      </c>
      <c r="E29" s="44"/>
    </row>
    <row r="30" spans="2:5" ht="17.25" x14ac:dyDescent="0.4">
      <c r="C30" s="40"/>
    </row>
    <row r="31" spans="2:5" x14ac:dyDescent="0.25">
      <c r="B31" t="s">
        <v>135</v>
      </c>
      <c r="C31" s="48">
        <v>4033.79</v>
      </c>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topLeftCell="E1" workbookViewId="0">
      <selection activeCell="P4" sqref="P4"/>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139</v>
      </c>
      <c r="C2" s="51"/>
      <c r="D2" s="51"/>
      <c r="E2" s="51"/>
      <c r="F2" s="51"/>
      <c r="G2" s="51"/>
      <c r="H2" s="51"/>
      <c r="I2" s="51"/>
      <c r="J2" s="51"/>
      <c r="K2" s="51"/>
      <c r="L2" s="51"/>
      <c r="M2" s="51"/>
      <c r="N2" s="51"/>
      <c r="O2" s="51"/>
      <c r="P2" s="51"/>
      <c r="Q2" s="51"/>
    </row>
    <row r="3" spans="1:17" ht="47.25" customHeight="1" x14ac:dyDescent="0.25">
      <c r="A3" s="1"/>
      <c r="B3" s="2" t="s">
        <v>12</v>
      </c>
      <c r="C3" s="3" t="s">
        <v>140</v>
      </c>
      <c r="D3" s="3" t="s">
        <v>141</v>
      </c>
      <c r="E3" s="3" t="s">
        <v>149</v>
      </c>
      <c r="F3" s="4" t="s">
        <v>143</v>
      </c>
      <c r="G3" s="3" t="s">
        <v>144</v>
      </c>
      <c r="H3" s="4" t="s">
        <v>145</v>
      </c>
      <c r="I3" s="4" t="s">
        <v>146</v>
      </c>
      <c r="J3" s="4" t="s">
        <v>147</v>
      </c>
      <c r="K3" s="4" t="s">
        <v>148</v>
      </c>
      <c r="L3" s="4" t="s">
        <v>142</v>
      </c>
      <c r="M3" s="3" t="s">
        <v>136</v>
      </c>
      <c r="N3" s="3" t="s">
        <v>25</v>
      </c>
      <c r="O3" s="3" t="s">
        <v>86</v>
      </c>
      <c r="P3" s="3" t="s">
        <v>137</v>
      </c>
      <c r="Q3" s="3" t="s">
        <v>28</v>
      </c>
    </row>
    <row r="4" spans="1:17" x14ac:dyDescent="0.25">
      <c r="A4" s="1"/>
      <c r="B4" s="2" t="s">
        <v>0</v>
      </c>
      <c r="C4" s="10">
        <v>90</v>
      </c>
      <c r="D4" s="10"/>
      <c r="E4" s="10">
        <v>590</v>
      </c>
      <c r="F4" s="10"/>
      <c r="G4" s="10"/>
      <c r="H4" s="10"/>
      <c r="I4" s="10"/>
      <c r="J4" s="10"/>
      <c r="K4" s="10"/>
      <c r="L4" s="11">
        <f>SUM(C4:K4)</f>
        <v>680</v>
      </c>
      <c r="M4" s="10"/>
      <c r="N4" s="10"/>
      <c r="O4" s="10"/>
      <c r="P4" s="10"/>
      <c r="Q4" s="13">
        <f t="shared" ref="Q4:Q17" si="0">SUM(L4:P4)</f>
        <v>680</v>
      </c>
    </row>
    <row r="5" spans="1:17" x14ac:dyDescent="0.25">
      <c r="A5" s="1"/>
      <c r="B5" s="2" t="s">
        <v>1</v>
      </c>
      <c r="C5" s="10">
        <v>96</v>
      </c>
      <c r="D5" s="10">
        <v>360</v>
      </c>
      <c r="E5" s="10"/>
      <c r="F5" s="10">
        <v>347.2</v>
      </c>
      <c r="G5" s="10">
        <v>234.17</v>
      </c>
      <c r="H5" s="10">
        <v>250</v>
      </c>
      <c r="I5" s="10"/>
      <c r="J5" s="10"/>
      <c r="K5" s="10"/>
      <c r="L5" s="13">
        <f t="shared" ref="L5:L15" si="1">SUM(C5:K5)</f>
        <v>1287.3700000000001</v>
      </c>
      <c r="M5" s="10"/>
      <c r="N5" s="10"/>
      <c r="O5" s="10"/>
      <c r="P5" s="10"/>
      <c r="Q5" s="13">
        <f t="shared" si="0"/>
        <v>1287.3700000000001</v>
      </c>
    </row>
    <row r="6" spans="1:17" x14ac:dyDescent="0.25">
      <c r="A6" s="1"/>
      <c r="B6" s="2" t="s">
        <v>2</v>
      </c>
      <c r="C6" s="10">
        <v>36</v>
      </c>
      <c r="D6" s="10">
        <v>235.4</v>
      </c>
      <c r="E6" s="10"/>
      <c r="F6" s="10"/>
      <c r="G6" s="10">
        <v>234.17</v>
      </c>
      <c r="H6" s="10"/>
      <c r="I6" s="10">
        <v>200</v>
      </c>
      <c r="J6" s="10"/>
      <c r="K6" s="10"/>
      <c r="L6" s="13">
        <f t="shared" si="1"/>
        <v>705.56999999999994</v>
      </c>
      <c r="M6" s="10"/>
      <c r="N6" s="10"/>
      <c r="O6" s="10"/>
      <c r="P6" s="10"/>
      <c r="Q6" s="13">
        <f t="shared" si="0"/>
        <v>705.56999999999994</v>
      </c>
    </row>
    <row r="7" spans="1:17" x14ac:dyDescent="0.25">
      <c r="A7" s="1"/>
      <c r="B7" s="2" t="s">
        <v>3</v>
      </c>
      <c r="C7" s="10">
        <v>93.5</v>
      </c>
      <c r="D7" s="10">
        <v>184</v>
      </c>
      <c r="E7" s="10"/>
      <c r="F7" s="10">
        <v>360</v>
      </c>
      <c r="G7" s="10">
        <v>234.17</v>
      </c>
      <c r="H7" s="10">
        <v>250</v>
      </c>
      <c r="I7" s="10"/>
      <c r="J7" s="10"/>
      <c r="K7" s="10"/>
      <c r="L7" s="13">
        <f t="shared" si="1"/>
        <v>1121.67</v>
      </c>
      <c r="M7" s="10"/>
      <c r="N7" s="10"/>
      <c r="O7" s="10"/>
      <c r="P7" s="10"/>
      <c r="Q7" s="13">
        <f t="shared" si="0"/>
        <v>1121.67</v>
      </c>
    </row>
    <row r="8" spans="1:17" x14ac:dyDescent="0.25">
      <c r="A8" s="1"/>
      <c r="B8" s="2" t="s">
        <v>4</v>
      </c>
      <c r="C8" s="10">
        <v>106</v>
      </c>
      <c r="D8" s="10">
        <v>198</v>
      </c>
      <c r="E8" s="10"/>
      <c r="F8" s="10"/>
      <c r="G8" s="10">
        <v>234.17</v>
      </c>
      <c r="H8" s="10">
        <v>125</v>
      </c>
      <c r="I8" s="10"/>
      <c r="J8" s="10"/>
      <c r="K8" s="10"/>
      <c r="L8" s="13">
        <f t="shared" si="1"/>
        <v>663.17</v>
      </c>
      <c r="M8" s="10"/>
      <c r="N8" s="10"/>
      <c r="O8" s="10"/>
      <c r="P8" s="10"/>
      <c r="Q8" s="13">
        <f t="shared" si="0"/>
        <v>663.17</v>
      </c>
    </row>
    <row r="9" spans="1:17" x14ac:dyDescent="0.25">
      <c r="A9" s="1"/>
      <c r="B9" s="2" t="s">
        <v>5</v>
      </c>
      <c r="C9" s="10">
        <v>27</v>
      </c>
      <c r="D9" s="10">
        <v>54</v>
      </c>
      <c r="E9" s="10"/>
      <c r="F9" s="10">
        <v>300</v>
      </c>
      <c r="G9" s="10">
        <v>234.17</v>
      </c>
      <c r="H9" s="10"/>
      <c r="I9" s="10"/>
      <c r="J9" s="10"/>
      <c r="K9" s="10"/>
      <c r="L9" s="13">
        <f t="shared" si="1"/>
        <v>615.16999999999996</v>
      </c>
      <c r="M9" s="10"/>
      <c r="N9" s="10"/>
      <c r="O9" s="50"/>
      <c r="P9" s="10"/>
      <c r="Q9" s="13">
        <f t="shared" si="0"/>
        <v>615.16999999999996</v>
      </c>
    </row>
    <row r="10" spans="1:17" x14ac:dyDescent="0.25">
      <c r="A10" s="1"/>
      <c r="B10" s="2" t="s">
        <v>6</v>
      </c>
      <c r="C10" s="10">
        <v>111.5</v>
      </c>
      <c r="D10" s="10">
        <v>38.549999999999997</v>
      </c>
      <c r="E10" s="10"/>
      <c r="F10" s="10"/>
      <c r="G10" s="10"/>
      <c r="H10" s="10">
        <v>175</v>
      </c>
      <c r="I10" s="10">
        <v>250</v>
      </c>
      <c r="J10" s="10">
        <v>50</v>
      </c>
      <c r="K10" s="10"/>
      <c r="L10" s="13">
        <f t="shared" si="1"/>
        <v>625.04999999999995</v>
      </c>
      <c r="M10" s="10"/>
      <c r="N10" s="10"/>
      <c r="O10" s="10"/>
      <c r="P10" s="10"/>
      <c r="Q10" s="13">
        <f t="shared" si="0"/>
        <v>625.04999999999995</v>
      </c>
    </row>
    <row r="11" spans="1:17" x14ac:dyDescent="0.25">
      <c r="A11" s="1"/>
      <c r="B11" s="2" t="s">
        <v>7</v>
      </c>
      <c r="C11" s="10">
        <v>45</v>
      </c>
      <c r="D11" s="10">
        <v>300</v>
      </c>
      <c r="E11" s="10"/>
      <c r="F11" s="10"/>
      <c r="G11" s="10">
        <v>468.34</v>
      </c>
      <c r="H11" s="10"/>
      <c r="I11" s="10"/>
      <c r="J11" s="10">
        <v>114.58</v>
      </c>
      <c r="K11" s="10"/>
      <c r="L11" s="18">
        <f t="shared" si="1"/>
        <v>927.92</v>
      </c>
      <c r="M11" s="10"/>
      <c r="N11" s="10"/>
      <c r="O11" s="10"/>
      <c r="P11" s="10"/>
      <c r="Q11" s="13">
        <f t="shared" si="0"/>
        <v>927.92</v>
      </c>
    </row>
    <row r="12" spans="1:17" x14ac:dyDescent="0.25">
      <c r="A12" s="1"/>
      <c r="B12" s="2" t="s">
        <v>8</v>
      </c>
      <c r="C12" s="10"/>
      <c r="D12" s="10">
        <v>300</v>
      </c>
      <c r="E12" s="10"/>
      <c r="F12" s="10"/>
      <c r="G12" s="10"/>
      <c r="H12" s="10"/>
      <c r="I12" s="10"/>
      <c r="J12" s="10"/>
      <c r="K12" s="10"/>
      <c r="L12" s="13">
        <f t="shared" si="1"/>
        <v>300</v>
      </c>
      <c r="M12" s="10"/>
      <c r="N12" s="10"/>
      <c r="O12" s="10"/>
      <c r="P12" s="10"/>
      <c r="Q12" s="13">
        <f t="shared" si="0"/>
        <v>300</v>
      </c>
    </row>
    <row r="13" spans="1:17" x14ac:dyDescent="0.25">
      <c r="A13" s="1"/>
      <c r="B13" s="2" t="s">
        <v>9</v>
      </c>
      <c r="C13" s="10">
        <v>35</v>
      </c>
      <c r="D13" s="10">
        <v>355</v>
      </c>
      <c r="E13" s="10">
        <v>868</v>
      </c>
      <c r="F13" s="10"/>
      <c r="G13" s="10">
        <v>234.17</v>
      </c>
      <c r="H13" s="10"/>
      <c r="I13" s="10"/>
      <c r="J13" s="10"/>
      <c r="K13" s="10">
        <v>665.8</v>
      </c>
      <c r="L13" s="13">
        <f t="shared" si="1"/>
        <v>2157.9700000000003</v>
      </c>
      <c r="M13" s="10"/>
      <c r="N13" s="10"/>
      <c r="O13" s="10"/>
      <c r="P13" s="10"/>
      <c r="Q13" s="13">
        <f t="shared" si="0"/>
        <v>2157.9700000000003</v>
      </c>
    </row>
    <row r="14" spans="1:17" x14ac:dyDescent="0.25">
      <c r="A14" s="1"/>
      <c r="B14" s="2" t="s">
        <v>10</v>
      </c>
      <c r="C14" s="10"/>
      <c r="D14" s="10">
        <v>375</v>
      </c>
      <c r="E14" s="10">
        <v>56.9</v>
      </c>
      <c r="F14" s="10">
        <v>240</v>
      </c>
      <c r="G14" s="10">
        <v>468.34</v>
      </c>
      <c r="H14" s="10">
        <v>300</v>
      </c>
      <c r="I14" s="10"/>
      <c r="J14" s="10"/>
      <c r="K14" s="10"/>
      <c r="L14" s="13">
        <f t="shared" si="1"/>
        <v>1440.24</v>
      </c>
      <c r="M14" s="10"/>
      <c r="N14" s="10"/>
      <c r="O14" s="10"/>
      <c r="P14" s="10"/>
      <c r="Q14" s="13">
        <f t="shared" si="0"/>
        <v>1440.24</v>
      </c>
    </row>
    <row r="15" spans="1:17" x14ac:dyDescent="0.25">
      <c r="A15" s="1"/>
      <c r="B15" s="2" t="s">
        <v>11</v>
      </c>
      <c r="C15" s="10"/>
      <c r="D15" s="10"/>
      <c r="E15" s="10"/>
      <c r="F15" s="10"/>
      <c r="G15" s="10">
        <v>234.17</v>
      </c>
      <c r="H15" s="10"/>
      <c r="I15" s="10"/>
      <c r="J15" s="10"/>
      <c r="K15" s="10"/>
      <c r="L15" s="11">
        <f t="shared" si="1"/>
        <v>234.17</v>
      </c>
      <c r="M15" s="10"/>
      <c r="N15" s="10"/>
      <c r="O15" s="10"/>
      <c r="P15" s="10"/>
      <c r="Q15" s="13">
        <f t="shared" si="0"/>
        <v>234.17</v>
      </c>
    </row>
    <row r="16" spans="1:17" ht="26.25" customHeight="1" x14ac:dyDescent="0.25">
      <c r="A16" s="1"/>
      <c r="B16" s="5" t="s">
        <v>31</v>
      </c>
      <c r="C16" s="6">
        <f t="shared" ref="C16:P16" si="2">SUM(C4:C15)</f>
        <v>640</v>
      </c>
      <c r="D16" s="6">
        <f t="shared" si="2"/>
        <v>2399.9499999999998</v>
      </c>
      <c r="E16" s="6">
        <f t="shared" si="2"/>
        <v>1514.9</v>
      </c>
      <c r="F16" s="6">
        <f t="shared" si="2"/>
        <v>1247.2</v>
      </c>
      <c r="G16" s="6">
        <f t="shared" si="2"/>
        <v>2575.87</v>
      </c>
      <c r="H16" s="6">
        <f t="shared" si="2"/>
        <v>1100</v>
      </c>
      <c r="I16" s="6">
        <f t="shared" si="2"/>
        <v>450</v>
      </c>
      <c r="J16" s="6">
        <f t="shared" si="2"/>
        <v>164.57999999999998</v>
      </c>
      <c r="K16" s="6">
        <f t="shared" si="2"/>
        <v>665.8</v>
      </c>
      <c r="L16" s="6">
        <f t="shared" si="2"/>
        <v>10758.3</v>
      </c>
      <c r="M16" s="7">
        <f t="shared" si="2"/>
        <v>0</v>
      </c>
      <c r="N16" s="7">
        <f t="shared" si="2"/>
        <v>0</v>
      </c>
      <c r="O16" s="7">
        <f t="shared" si="2"/>
        <v>0</v>
      </c>
      <c r="P16" s="7">
        <f t="shared" si="2"/>
        <v>0</v>
      </c>
      <c r="Q16" s="6">
        <f t="shared" si="0"/>
        <v>10758.3</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640</v>
      </c>
      <c r="D18" s="6">
        <f t="shared" si="3"/>
        <v>2399.9499999999998</v>
      </c>
      <c r="E18" s="6">
        <f t="shared" si="3"/>
        <v>1514.9</v>
      </c>
      <c r="F18" s="6">
        <f t="shared" si="3"/>
        <v>1247.2</v>
      </c>
      <c r="G18" s="6">
        <f t="shared" si="3"/>
        <v>2575.87</v>
      </c>
      <c r="H18" s="6">
        <f t="shared" si="3"/>
        <v>1100</v>
      </c>
      <c r="I18" s="6">
        <f>(I16-I17)</f>
        <v>450</v>
      </c>
      <c r="J18" s="6">
        <f t="shared" ref="J18:Q18" si="4">(J16-J17)</f>
        <v>164.57999999999998</v>
      </c>
      <c r="K18" s="6">
        <f t="shared" si="4"/>
        <v>665.8</v>
      </c>
      <c r="L18" s="6">
        <f t="shared" si="4"/>
        <v>10758.3</v>
      </c>
      <c r="M18" s="6">
        <f t="shared" si="4"/>
        <v>0</v>
      </c>
      <c r="N18" s="6">
        <f t="shared" si="4"/>
        <v>0</v>
      </c>
      <c r="O18" s="6">
        <f t="shared" si="4"/>
        <v>0</v>
      </c>
      <c r="P18" s="6">
        <f t="shared" si="4"/>
        <v>0</v>
      </c>
      <c r="Q18" s="6">
        <f t="shared" si="4"/>
        <v>10758.3</v>
      </c>
    </row>
    <row r="19" spans="1:17" x14ac:dyDescent="0.25">
      <c r="A19" s="1"/>
      <c r="B19" s="2" t="s">
        <v>138</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53.333333333333336</v>
      </c>
      <c r="D20" s="6">
        <f t="shared" ref="D20:Q20" si="5">D16/D19</f>
        <v>199.99583333333331</v>
      </c>
      <c r="E20" s="6">
        <f t="shared" si="5"/>
        <v>126.24166666666667</v>
      </c>
      <c r="F20" s="6">
        <f t="shared" si="5"/>
        <v>103.93333333333334</v>
      </c>
      <c r="G20" s="6">
        <f t="shared" si="5"/>
        <v>214.65583333333333</v>
      </c>
      <c r="H20" s="6">
        <f t="shared" si="5"/>
        <v>91.666666666666671</v>
      </c>
      <c r="I20" s="6">
        <f t="shared" si="5"/>
        <v>37.5</v>
      </c>
      <c r="J20" s="6">
        <f t="shared" si="5"/>
        <v>13.714999999999998</v>
      </c>
      <c r="K20" s="6">
        <f t="shared" si="5"/>
        <v>55.483333333333327</v>
      </c>
      <c r="L20" s="6">
        <f>L18/L19</f>
        <v>896.52499999999998</v>
      </c>
      <c r="M20" s="6">
        <f t="shared" si="5"/>
        <v>0</v>
      </c>
      <c r="N20" s="6">
        <f t="shared" si="5"/>
        <v>0</v>
      </c>
      <c r="O20" s="6">
        <f t="shared" si="5"/>
        <v>0</v>
      </c>
      <c r="P20" s="6">
        <f t="shared" si="5"/>
        <v>0</v>
      </c>
      <c r="Q20" s="6">
        <f t="shared" si="5"/>
        <v>896.52499999999998</v>
      </c>
    </row>
    <row r="21" spans="1:17" x14ac:dyDescent="0.25">
      <c r="A21" s="1" t="s">
        <v>126</v>
      </c>
      <c r="B21" s="1"/>
      <c r="C21" s="1"/>
      <c r="D21" s="1"/>
      <c r="E21" s="1"/>
      <c r="F21" s="1"/>
      <c r="G21" s="1"/>
      <c r="H21" s="1">
        <v>2260</v>
      </c>
      <c r="I21" s="1"/>
      <c r="J21" s="1"/>
      <c r="K21" s="1">
        <v>3805</v>
      </c>
      <c r="L21" s="1">
        <v>6065</v>
      </c>
      <c r="M21" s="1">
        <v>3500</v>
      </c>
      <c r="N21" s="1">
        <v>1200</v>
      </c>
      <c r="O21" s="1">
        <v>1368</v>
      </c>
      <c r="P21" s="1">
        <v>1180</v>
      </c>
      <c r="Q21" s="1">
        <v>13313</v>
      </c>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2" workbookViewId="0">
      <pane ySplit="6720" topLeftCell="A42"/>
      <selection activeCell="R58" sqref="R58"/>
      <selection pane="bottomLeft" activeCell="L29" sqref="L29"/>
    </sheetView>
  </sheetViews>
  <sheetFormatPr defaultRowHeight="15" x14ac:dyDescent="0.25"/>
  <cols>
    <col min="6" max="6" width="12.5703125" customWidth="1"/>
    <col min="11" max="11" width="17.140625" customWidth="1"/>
    <col min="12" max="12" width="13" customWidth="1"/>
  </cols>
  <sheetData>
    <row r="1" spans="1:16" x14ac:dyDescent="0.25">
      <c r="A1" s="1"/>
      <c r="B1" s="1"/>
      <c r="C1" s="1"/>
      <c r="D1" s="1"/>
      <c r="E1" s="1"/>
      <c r="F1" s="1"/>
      <c r="G1" s="1"/>
      <c r="H1" s="1"/>
      <c r="I1" s="1"/>
      <c r="J1" s="1"/>
      <c r="K1" s="1"/>
      <c r="L1" s="1"/>
      <c r="M1" s="1"/>
      <c r="N1" s="1"/>
      <c r="O1" s="1"/>
      <c r="P1" s="1"/>
    </row>
    <row r="2" spans="1:16" ht="32.25" customHeight="1" x14ac:dyDescent="0.25">
      <c r="A2" s="1"/>
      <c r="B2" s="52" t="s">
        <v>33</v>
      </c>
      <c r="C2" s="52"/>
      <c r="D2" s="52"/>
      <c r="E2" s="52"/>
      <c r="F2" s="52"/>
      <c r="G2" s="52"/>
      <c r="H2" s="52"/>
      <c r="I2" s="52"/>
      <c r="J2" s="52"/>
      <c r="K2" s="52"/>
      <c r="L2" s="52"/>
      <c r="M2" s="52"/>
      <c r="N2" s="52"/>
      <c r="O2" s="52"/>
      <c r="P2" s="52"/>
    </row>
    <row r="3" spans="1:16" x14ac:dyDescent="0.25">
      <c r="A3" s="1"/>
      <c r="B3" s="1"/>
      <c r="C3" s="1"/>
      <c r="D3" s="1"/>
      <c r="E3" s="1"/>
      <c r="F3" s="1" t="s">
        <v>35</v>
      </c>
      <c r="G3" s="1"/>
      <c r="H3" s="1"/>
      <c r="I3" s="1"/>
      <c r="J3" s="1"/>
      <c r="K3" s="1"/>
      <c r="L3" s="1" t="s">
        <v>36</v>
      </c>
      <c r="M3" s="1"/>
      <c r="N3" s="1"/>
      <c r="O3" s="1"/>
      <c r="P3" s="1"/>
    </row>
    <row r="4" spans="1:16" ht="25.5" customHeight="1" x14ac:dyDescent="0.3">
      <c r="A4" s="1"/>
      <c r="B4" s="54" t="s">
        <v>34</v>
      </c>
      <c r="C4" s="54"/>
      <c r="D4" s="54"/>
      <c r="E4" s="54"/>
      <c r="F4" s="1">
        <v>4000</v>
      </c>
      <c r="G4" s="56" t="s">
        <v>37</v>
      </c>
      <c r="H4" s="56"/>
      <c r="I4" s="56"/>
      <c r="J4" s="56"/>
      <c r="K4" s="56"/>
      <c r="L4" s="20">
        <v>4063.69</v>
      </c>
      <c r="M4" s="1"/>
      <c r="N4" s="1"/>
      <c r="O4" s="1"/>
      <c r="P4" s="1"/>
    </row>
    <row r="5" spans="1:16" ht="15" customHeight="1" x14ac:dyDescent="0.25">
      <c r="A5" s="1"/>
      <c r="B5" s="55" t="s">
        <v>44</v>
      </c>
      <c r="C5" s="55"/>
      <c r="D5" s="55"/>
      <c r="E5" s="1">
        <v>1652</v>
      </c>
      <c r="F5" s="1"/>
      <c r="G5" s="55" t="s">
        <v>45</v>
      </c>
      <c r="H5" s="58"/>
      <c r="I5" s="58"/>
      <c r="J5" s="58"/>
      <c r="K5" s="58"/>
      <c r="L5" s="1">
        <v>1652</v>
      </c>
      <c r="M5" s="1"/>
      <c r="N5" s="1"/>
      <c r="O5" s="1"/>
      <c r="P5" s="1"/>
    </row>
    <row r="6" spans="1:16" x14ac:dyDescent="0.25">
      <c r="A6" s="1"/>
      <c r="B6" s="55"/>
      <c r="C6" s="55"/>
      <c r="D6" s="55"/>
      <c r="E6" s="1">
        <v>590</v>
      </c>
      <c r="F6" s="1"/>
      <c r="G6" s="58"/>
      <c r="H6" s="58"/>
      <c r="I6" s="58"/>
      <c r="J6" s="58"/>
      <c r="K6" s="58"/>
      <c r="L6" s="1">
        <v>590</v>
      </c>
      <c r="M6" s="1"/>
      <c r="N6" s="1"/>
      <c r="O6" s="1"/>
      <c r="P6" s="1"/>
    </row>
    <row r="7" spans="1:16" x14ac:dyDescent="0.25">
      <c r="A7" s="1"/>
      <c r="B7" s="55"/>
      <c r="C7" s="55"/>
      <c r="D7" s="55"/>
      <c r="E7" s="1">
        <v>173</v>
      </c>
      <c r="F7" s="1"/>
      <c r="G7" s="58"/>
      <c r="H7" s="58"/>
      <c r="I7" s="58"/>
      <c r="J7" s="58"/>
      <c r="K7" s="58"/>
      <c r="L7" s="1">
        <v>173.9</v>
      </c>
      <c r="M7" s="1"/>
      <c r="N7" s="1"/>
      <c r="O7" s="1"/>
      <c r="P7" s="1"/>
    </row>
    <row r="8" spans="1:16" x14ac:dyDescent="0.25">
      <c r="A8" s="1"/>
      <c r="B8" s="55"/>
      <c r="C8" s="55"/>
      <c r="D8" s="55"/>
      <c r="E8" s="1">
        <v>225</v>
      </c>
      <c r="F8" s="1"/>
      <c r="G8" s="58"/>
      <c r="H8" s="58"/>
      <c r="I8" s="58"/>
      <c r="J8" s="58"/>
      <c r="K8" s="58"/>
      <c r="L8" s="1">
        <v>225</v>
      </c>
      <c r="M8" s="1"/>
      <c r="N8" s="1"/>
      <c r="O8" s="1"/>
      <c r="P8" s="1"/>
    </row>
    <row r="9" spans="1:16" x14ac:dyDescent="0.25">
      <c r="A9" s="1"/>
      <c r="B9" s="55"/>
      <c r="C9" s="55"/>
      <c r="D9" s="55"/>
      <c r="E9" s="1">
        <v>960</v>
      </c>
      <c r="F9" s="1"/>
      <c r="G9" s="58"/>
      <c r="H9" s="58"/>
      <c r="I9" s="58"/>
      <c r="J9" s="58"/>
      <c r="K9" s="58"/>
      <c r="L9" s="1">
        <v>860</v>
      </c>
      <c r="M9" s="1"/>
      <c r="N9" s="1"/>
      <c r="O9" s="1"/>
      <c r="P9" s="1"/>
    </row>
    <row r="10" spans="1:16" x14ac:dyDescent="0.25">
      <c r="A10" s="1"/>
      <c r="B10" s="55"/>
      <c r="C10" s="55"/>
      <c r="D10" s="55"/>
      <c r="E10" s="1">
        <v>325</v>
      </c>
      <c r="F10" s="1"/>
      <c r="G10" s="58"/>
      <c r="H10" s="58"/>
      <c r="I10" s="58"/>
      <c r="J10" s="58"/>
      <c r="K10" s="58"/>
      <c r="L10" s="1">
        <v>336</v>
      </c>
      <c r="M10" s="1"/>
      <c r="N10" s="1"/>
      <c r="O10" s="1"/>
      <c r="P10" s="1"/>
    </row>
    <row r="11" spans="1:16" ht="18" customHeight="1" x14ac:dyDescent="0.25">
      <c r="A11" s="1"/>
      <c r="B11" s="55"/>
      <c r="C11" s="55"/>
      <c r="D11" s="55"/>
      <c r="E11" s="1"/>
      <c r="F11" s="1"/>
      <c r="G11" s="58"/>
      <c r="H11" s="58"/>
      <c r="I11" s="58"/>
      <c r="J11" s="58"/>
      <c r="K11" s="58"/>
      <c r="L11" s="1">
        <v>226.79</v>
      </c>
      <c r="M11" s="1"/>
      <c r="N11" s="1"/>
      <c r="O11" s="1"/>
      <c r="P11" s="1"/>
    </row>
    <row r="12" spans="1:16" x14ac:dyDescent="0.25">
      <c r="A12" s="1"/>
      <c r="B12" s="1"/>
      <c r="C12" s="1"/>
      <c r="D12" s="1"/>
      <c r="E12" s="1"/>
      <c r="F12" s="1"/>
      <c r="G12" s="1"/>
      <c r="H12" s="1"/>
      <c r="I12" s="1"/>
      <c r="J12" s="1"/>
      <c r="K12" s="1"/>
      <c r="L12" s="1"/>
      <c r="M12" s="1"/>
      <c r="N12" s="1"/>
      <c r="O12" s="1"/>
      <c r="P12" s="1"/>
    </row>
    <row r="13" spans="1:16" ht="15.75" x14ac:dyDescent="0.25">
      <c r="A13" s="1"/>
      <c r="B13" s="54" t="s">
        <v>38</v>
      </c>
      <c r="C13" s="54"/>
      <c r="D13" s="54"/>
      <c r="E13" s="54"/>
      <c r="F13" s="1">
        <v>1500</v>
      </c>
      <c r="G13" s="54" t="s">
        <v>46</v>
      </c>
      <c r="H13" s="54"/>
      <c r="I13" s="54"/>
      <c r="J13" s="54"/>
      <c r="K13" s="54"/>
      <c r="L13" s="21">
        <v>1273</v>
      </c>
      <c r="M13" s="1"/>
      <c r="N13" s="1"/>
      <c r="O13" s="1"/>
      <c r="P13" s="1"/>
    </row>
    <row r="14" spans="1:16" x14ac:dyDescent="0.25">
      <c r="A14" s="1"/>
      <c r="B14" s="1"/>
      <c r="C14" s="1"/>
      <c r="D14" s="1"/>
      <c r="E14" s="1"/>
      <c r="F14" s="1"/>
      <c r="G14" s="1"/>
      <c r="H14" s="1"/>
      <c r="I14" s="1"/>
      <c r="J14" s="1"/>
      <c r="K14" s="1"/>
      <c r="L14" s="1"/>
      <c r="M14" s="1"/>
      <c r="N14" s="1"/>
      <c r="O14" s="1"/>
      <c r="P14" s="1"/>
    </row>
    <row r="15" spans="1:16" ht="15.75" x14ac:dyDescent="0.25">
      <c r="A15" s="1"/>
      <c r="B15" s="54" t="s">
        <v>39</v>
      </c>
      <c r="C15" s="54"/>
      <c r="D15" s="54"/>
      <c r="E15" s="54"/>
      <c r="F15" s="1">
        <v>1250</v>
      </c>
      <c r="G15" s="54" t="s">
        <v>47</v>
      </c>
      <c r="H15" s="54"/>
      <c r="I15" s="54"/>
      <c r="J15" s="54"/>
      <c r="K15" s="54"/>
      <c r="L15" s="21">
        <v>1593</v>
      </c>
      <c r="M15" s="1"/>
      <c r="N15" s="1"/>
      <c r="O15" s="1"/>
      <c r="P15" s="1"/>
    </row>
    <row r="16" spans="1:16" x14ac:dyDescent="0.25">
      <c r="A16" s="1"/>
      <c r="B16" s="1"/>
      <c r="C16" s="1"/>
      <c r="D16" s="1"/>
      <c r="E16" s="1"/>
      <c r="F16" s="1"/>
      <c r="G16" s="1"/>
      <c r="H16" s="1"/>
      <c r="I16" s="1"/>
      <c r="J16" s="1"/>
      <c r="K16" s="1"/>
      <c r="L16" s="1"/>
      <c r="M16" s="1"/>
      <c r="N16" s="1"/>
      <c r="O16" s="1"/>
      <c r="P16" s="1"/>
    </row>
    <row r="17" spans="1:16" x14ac:dyDescent="0.25">
      <c r="A17" s="1"/>
      <c r="B17" s="54" t="s">
        <v>40</v>
      </c>
      <c r="C17" s="54"/>
      <c r="D17" s="54"/>
      <c r="E17" s="54"/>
      <c r="F17" s="1">
        <v>2250</v>
      </c>
      <c r="G17" s="54" t="s">
        <v>50</v>
      </c>
      <c r="H17" s="54"/>
      <c r="I17" s="54"/>
      <c r="J17" s="54"/>
      <c r="K17" s="54"/>
      <c r="L17" s="1"/>
      <c r="M17" s="1"/>
      <c r="N17" s="1"/>
      <c r="O17" s="1"/>
      <c r="P17" s="1"/>
    </row>
    <row r="18" spans="1:16" x14ac:dyDescent="0.25">
      <c r="A18" s="1"/>
      <c r="B18" s="1"/>
      <c r="C18" s="1"/>
      <c r="D18" s="1"/>
      <c r="E18" s="1"/>
      <c r="F18" s="1"/>
      <c r="G18" s="1"/>
      <c r="H18" s="1"/>
      <c r="I18" s="1"/>
      <c r="J18" s="1"/>
      <c r="K18" s="1"/>
      <c r="L18" s="1"/>
      <c r="M18" s="1"/>
      <c r="N18" s="1"/>
      <c r="O18" s="1"/>
      <c r="P18" s="1"/>
    </row>
    <row r="19" spans="1:16" x14ac:dyDescent="0.25">
      <c r="A19" s="1"/>
      <c r="B19" s="54" t="s">
        <v>41</v>
      </c>
      <c r="C19" s="54"/>
      <c r="D19" s="54"/>
      <c r="E19" s="54"/>
      <c r="F19" s="1">
        <v>6000</v>
      </c>
      <c r="G19" s="1"/>
      <c r="H19" s="54"/>
      <c r="I19" s="54"/>
      <c r="J19" s="54"/>
      <c r="K19" s="54"/>
      <c r="L19" s="1"/>
      <c r="M19" s="1"/>
      <c r="N19" s="1"/>
      <c r="O19" s="1"/>
      <c r="P19" s="1"/>
    </row>
    <row r="20" spans="1:16" x14ac:dyDescent="0.25">
      <c r="A20" s="1"/>
      <c r="B20" s="1"/>
      <c r="C20" s="1"/>
      <c r="D20" s="1"/>
      <c r="E20" s="1"/>
      <c r="F20" s="1"/>
      <c r="G20" s="1"/>
      <c r="H20" s="1"/>
      <c r="I20" s="1"/>
      <c r="J20" s="1"/>
      <c r="K20" s="1"/>
      <c r="L20" s="1"/>
      <c r="M20" s="1"/>
      <c r="N20" s="1"/>
      <c r="O20" s="1"/>
      <c r="P20" s="1"/>
    </row>
    <row r="21" spans="1:16" ht="15.75" x14ac:dyDescent="0.25">
      <c r="A21" s="1"/>
      <c r="B21" s="54" t="s">
        <v>42</v>
      </c>
      <c r="C21" s="54"/>
      <c r="D21" s="54"/>
      <c r="E21" s="54"/>
      <c r="F21" s="1">
        <v>4500</v>
      </c>
      <c r="G21" s="54" t="s">
        <v>48</v>
      </c>
      <c r="H21" s="54"/>
      <c r="I21" s="54"/>
      <c r="J21" s="54"/>
      <c r="K21" s="54"/>
      <c r="L21" s="1"/>
      <c r="M21" s="1"/>
      <c r="N21" s="1"/>
      <c r="O21" s="22"/>
      <c r="P21" s="1"/>
    </row>
    <row r="22" spans="1:16" x14ac:dyDescent="0.25">
      <c r="A22" s="1"/>
      <c r="B22" s="1"/>
      <c r="C22" s="1"/>
      <c r="D22" s="1"/>
      <c r="E22" s="1"/>
      <c r="F22" s="1"/>
      <c r="G22" s="1"/>
      <c r="H22" s="1"/>
      <c r="I22" s="1"/>
      <c r="J22" s="1"/>
      <c r="K22" s="1"/>
      <c r="L22" s="1"/>
      <c r="M22" s="1"/>
      <c r="N22" s="1"/>
      <c r="O22" s="1"/>
      <c r="P22" s="1"/>
    </row>
    <row r="23" spans="1:16" ht="15" customHeight="1" x14ac:dyDescent="0.25">
      <c r="A23" s="1"/>
      <c r="B23" s="56" t="s">
        <v>49</v>
      </c>
      <c r="C23" s="56"/>
      <c r="D23" s="56"/>
      <c r="E23" s="56"/>
      <c r="F23" s="1"/>
      <c r="G23" s="55" t="s">
        <v>51</v>
      </c>
      <c r="H23" s="55"/>
      <c r="I23" s="55"/>
      <c r="J23" s="55"/>
      <c r="K23" s="55"/>
      <c r="L23" s="23">
        <v>5093.26</v>
      </c>
      <c r="M23" s="1"/>
      <c r="N23" s="1"/>
      <c r="O23" s="1"/>
      <c r="P23" s="1"/>
    </row>
    <row r="24" spans="1:16" x14ac:dyDescent="0.25">
      <c r="A24" s="1"/>
      <c r="B24" s="56"/>
      <c r="C24" s="56"/>
      <c r="D24" s="56"/>
      <c r="E24" s="56"/>
      <c r="F24" s="1"/>
      <c r="G24" s="55"/>
      <c r="H24" s="55"/>
      <c r="I24" s="55"/>
      <c r="J24" s="55"/>
      <c r="K24" s="55"/>
      <c r="L24" s="1">
        <v>280.45999999999998</v>
      </c>
      <c r="M24" s="1"/>
      <c r="N24" s="1"/>
      <c r="O24" s="1"/>
      <c r="P24" s="1"/>
    </row>
    <row r="25" spans="1:16" x14ac:dyDescent="0.25">
      <c r="A25" s="1"/>
      <c r="B25" s="56"/>
      <c r="C25" s="56"/>
      <c r="D25" s="56"/>
      <c r="E25" s="56"/>
      <c r="F25" s="1"/>
      <c r="G25" s="55"/>
      <c r="H25" s="55"/>
      <c r="I25" s="55"/>
      <c r="J25" s="55"/>
      <c r="K25" s="55"/>
      <c r="L25" s="24">
        <v>1688.5</v>
      </c>
      <c r="M25" s="1"/>
      <c r="N25" s="1"/>
      <c r="O25" s="1"/>
      <c r="P25" s="1"/>
    </row>
    <row r="26" spans="1:16" x14ac:dyDescent="0.25">
      <c r="A26" s="1"/>
      <c r="B26" s="56"/>
      <c r="C26" s="56"/>
      <c r="D26" s="56"/>
      <c r="E26" s="56"/>
      <c r="F26" s="1"/>
      <c r="G26" s="55"/>
      <c r="H26" s="55"/>
      <c r="I26" s="55"/>
      <c r="J26" s="55"/>
      <c r="K26" s="55"/>
      <c r="L26" s="1">
        <v>811.5</v>
      </c>
      <c r="M26" s="1"/>
      <c r="N26" s="1"/>
      <c r="O26" s="1"/>
      <c r="P26" s="1"/>
    </row>
    <row r="27" spans="1:16" x14ac:dyDescent="0.25">
      <c r="A27" s="1"/>
      <c r="B27" s="56"/>
      <c r="C27" s="56"/>
      <c r="D27" s="56"/>
      <c r="E27" s="56"/>
      <c r="F27" s="1"/>
      <c r="G27" s="55"/>
      <c r="H27" s="55"/>
      <c r="I27" s="55"/>
      <c r="J27" s="55"/>
      <c r="K27" s="55"/>
      <c r="L27" s="25">
        <v>2312.8000000000002</v>
      </c>
      <c r="M27" s="1"/>
      <c r="N27" s="1"/>
      <c r="O27" s="1"/>
      <c r="P27" s="1"/>
    </row>
    <row r="28" spans="1:16" x14ac:dyDescent="0.25">
      <c r="A28" s="1"/>
      <c r="B28" s="1"/>
      <c r="C28" s="1"/>
      <c r="D28" s="1"/>
      <c r="E28" s="1"/>
      <c r="F28" s="1"/>
      <c r="G28" s="1"/>
      <c r="H28" s="1"/>
      <c r="I28" s="1"/>
      <c r="J28" s="1"/>
      <c r="K28" s="1"/>
      <c r="L28" s="1"/>
      <c r="M28" s="1"/>
      <c r="N28" s="1"/>
      <c r="O28" s="1"/>
      <c r="P28" s="1"/>
    </row>
    <row r="29" spans="1:16" ht="15.75" x14ac:dyDescent="0.25">
      <c r="A29" s="1"/>
      <c r="B29" s="57" t="s">
        <v>52</v>
      </c>
      <c r="C29" s="57"/>
      <c r="D29" s="57"/>
      <c r="E29" s="57"/>
      <c r="F29" s="26">
        <v>19500</v>
      </c>
      <c r="G29" s="1"/>
      <c r="H29" s="1"/>
      <c r="I29" s="1"/>
      <c r="J29" s="1"/>
      <c r="K29" s="1"/>
      <c r="L29" s="23">
        <v>12022.95</v>
      </c>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ht="15" customHeight="1" x14ac:dyDescent="0.25">
      <c r="A32" s="1"/>
      <c r="B32" s="2" t="s">
        <v>53</v>
      </c>
      <c r="C32" s="55" t="s">
        <v>54</v>
      </c>
      <c r="D32" s="55"/>
      <c r="E32" s="55"/>
      <c r="F32" s="55"/>
      <c r="G32" s="55"/>
      <c r="H32" s="55"/>
      <c r="I32" s="55"/>
      <c r="J32" s="55"/>
      <c r="K32" s="28">
        <v>12600</v>
      </c>
      <c r="L32" s="1"/>
      <c r="M32" s="1"/>
      <c r="N32" s="1"/>
      <c r="O32" s="1"/>
      <c r="P32" s="1"/>
    </row>
    <row r="33" spans="1:16" x14ac:dyDescent="0.25">
      <c r="A33" s="1"/>
      <c r="B33" s="1"/>
      <c r="C33" s="55"/>
      <c r="D33" s="55"/>
      <c r="E33" s="55"/>
      <c r="F33" s="55"/>
      <c r="G33" s="55"/>
      <c r="H33" s="55"/>
      <c r="I33" s="55"/>
      <c r="J33" s="55"/>
      <c r="K33" s="29">
        <v>12022.95</v>
      </c>
      <c r="L33" s="1"/>
      <c r="M33" s="1"/>
      <c r="N33" s="1"/>
      <c r="O33" s="1"/>
      <c r="P33" s="1"/>
    </row>
    <row r="34" spans="1:16" x14ac:dyDescent="0.25">
      <c r="A34" s="1"/>
      <c r="B34" s="1"/>
      <c r="C34" s="55"/>
      <c r="D34" s="55"/>
      <c r="E34" s="55"/>
      <c r="F34" s="55"/>
      <c r="G34" s="55"/>
      <c r="H34" s="55"/>
      <c r="I34" s="55"/>
      <c r="J34" s="55"/>
      <c r="K34" s="30">
        <v>577.04999999999995</v>
      </c>
      <c r="L34" s="1"/>
      <c r="M34" s="1"/>
      <c r="N34" s="1"/>
      <c r="O34" s="1"/>
      <c r="P34" s="1"/>
    </row>
    <row r="35" spans="1:16" x14ac:dyDescent="0.25">
      <c r="A35" s="1"/>
      <c r="B35" s="1"/>
      <c r="C35" s="55"/>
      <c r="D35" s="55"/>
      <c r="E35" s="55"/>
      <c r="F35" s="55"/>
      <c r="G35" s="55"/>
      <c r="H35" s="55"/>
      <c r="I35" s="55"/>
      <c r="J35" s="55"/>
      <c r="K35" s="31">
        <v>7875</v>
      </c>
      <c r="L35" s="1"/>
      <c r="M35" s="1"/>
      <c r="N35" s="1"/>
      <c r="O35" s="1"/>
      <c r="P35" s="1"/>
    </row>
    <row r="36" spans="1:16" x14ac:dyDescent="0.25">
      <c r="A36" s="1"/>
      <c r="B36" s="1"/>
      <c r="C36" s="55"/>
      <c r="D36" s="55"/>
      <c r="E36" s="55"/>
      <c r="F36" s="55"/>
      <c r="G36" s="55"/>
      <c r="H36" s="55"/>
      <c r="I36" s="55"/>
      <c r="J36" s="55"/>
      <c r="K36" s="31">
        <v>8452.0499999999993</v>
      </c>
      <c r="L36" s="1"/>
      <c r="M36" s="1"/>
      <c r="N36" s="1"/>
      <c r="O36" s="1"/>
      <c r="P36" s="1"/>
    </row>
    <row r="37" spans="1:16" x14ac:dyDescent="0.25">
      <c r="A37" s="1"/>
      <c r="B37" s="1"/>
      <c r="C37" s="55"/>
      <c r="D37" s="55"/>
      <c r="E37" s="55"/>
      <c r="F37" s="55"/>
      <c r="G37" s="55"/>
      <c r="H37" s="55"/>
      <c r="I37" s="55"/>
      <c r="J37" s="55"/>
      <c r="K37" s="29">
        <v>9000</v>
      </c>
      <c r="L37" s="1"/>
      <c r="M37" s="1"/>
      <c r="N37" s="1"/>
      <c r="O37" s="1"/>
      <c r="P37" s="1"/>
    </row>
    <row r="38" spans="1:16" x14ac:dyDescent="0.25">
      <c r="A38" s="1"/>
      <c r="B38" s="1"/>
      <c r="C38" s="55"/>
      <c r="D38" s="55"/>
      <c r="E38" s="55"/>
      <c r="F38" s="55"/>
      <c r="G38" s="55"/>
      <c r="H38" s="55"/>
      <c r="I38" s="55"/>
      <c r="J38" s="55"/>
      <c r="K38" s="32">
        <v>548</v>
      </c>
      <c r="L38" s="1"/>
      <c r="M38" s="1"/>
      <c r="N38" s="1"/>
      <c r="O38" s="1"/>
      <c r="P38" s="1"/>
    </row>
    <row r="39" spans="1:16" x14ac:dyDescent="0.25">
      <c r="A39" s="1"/>
      <c r="B39" s="1"/>
      <c r="C39" s="55"/>
      <c r="D39" s="55"/>
      <c r="E39" s="55"/>
      <c r="F39" s="55"/>
      <c r="G39" s="55"/>
      <c r="H39" s="55"/>
      <c r="I39" s="55"/>
      <c r="J39" s="55"/>
      <c r="K39" s="1"/>
      <c r="L39" s="1"/>
      <c r="M39" s="1"/>
      <c r="N39" s="1"/>
      <c r="O39" s="1"/>
      <c r="P39" s="1"/>
    </row>
    <row r="40" spans="1:16" x14ac:dyDescent="0.25">
      <c r="A40" s="1"/>
      <c r="B40" s="1"/>
      <c r="C40" s="55"/>
      <c r="D40" s="55"/>
      <c r="E40" s="55"/>
      <c r="F40" s="55"/>
      <c r="G40" s="55"/>
      <c r="H40" s="55"/>
      <c r="I40" s="55"/>
      <c r="J40" s="55"/>
      <c r="K40" s="27"/>
      <c r="L40" s="1"/>
      <c r="M40" s="1"/>
      <c r="N40" s="1"/>
      <c r="O40" s="1"/>
      <c r="P40" s="1"/>
    </row>
  </sheetData>
  <mergeCells count="19">
    <mergeCell ref="B13:E13"/>
    <mergeCell ref="G13:K13"/>
    <mergeCell ref="G15:K15"/>
    <mergeCell ref="H19:K19"/>
    <mergeCell ref="G21:K21"/>
    <mergeCell ref="G17:K17"/>
    <mergeCell ref="B15:E15"/>
    <mergeCell ref="B2:P2"/>
    <mergeCell ref="B4:E4"/>
    <mergeCell ref="G4:K4"/>
    <mergeCell ref="B5:D11"/>
    <mergeCell ref="G5:K11"/>
    <mergeCell ref="B17:E17"/>
    <mergeCell ref="B19:E19"/>
    <mergeCell ref="B21:E21"/>
    <mergeCell ref="C32:J40"/>
    <mergeCell ref="G23:K27"/>
    <mergeCell ref="B23:E27"/>
    <mergeCell ref="B29:E29"/>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O17" sqref="O17"/>
    </sheetView>
  </sheetViews>
  <sheetFormatPr defaultRowHeight="15" x14ac:dyDescent="0.25"/>
  <cols>
    <col min="2" max="2" width="9.5703125" customWidth="1"/>
    <col min="3" max="3" width="14.5703125" customWidth="1"/>
    <col min="4" max="5" width="12" customWidth="1"/>
    <col min="6" max="6" width="11.85546875" customWidth="1"/>
    <col min="7" max="8" width="13.28515625" bestFit="1" customWidth="1"/>
    <col min="9" max="9" width="11.7109375" customWidth="1"/>
    <col min="10" max="10" width="12.42578125" customWidth="1"/>
    <col min="11" max="11" width="11.8554687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55</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19</v>
      </c>
      <c r="I3" s="4" t="s">
        <v>20</v>
      </c>
      <c r="J3" s="4" t="s">
        <v>21</v>
      </c>
      <c r="K3" s="4" t="s">
        <v>22</v>
      </c>
      <c r="L3" s="4" t="s">
        <v>23</v>
      </c>
      <c r="M3" s="3" t="s">
        <v>24</v>
      </c>
      <c r="N3" s="3" t="s">
        <v>25</v>
      </c>
      <c r="O3" s="3" t="s">
        <v>26</v>
      </c>
      <c r="P3" s="3" t="s">
        <v>27</v>
      </c>
      <c r="Q3" s="3" t="s">
        <v>28</v>
      </c>
    </row>
    <row r="4" spans="1:17" x14ac:dyDescent="0.25">
      <c r="A4" s="1"/>
      <c r="B4" s="2" t="s">
        <v>0</v>
      </c>
      <c r="C4" s="10">
        <v>2091.7800000000002</v>
      </c>
      <c r="D4" s="10">
        <v>450</v>
      </c>
      <c r="E4" s="10">
        <v>735</v>
      </c>
      <c r="F4" s="10">
        <v>40.5</v>
      </c>
      <c r="G4" s="10">
        <v>526.5</v>
      </c>
      <c r="H4" s="10">
        <v>102</v>
      </c>
      <c r="I4" s="10">
        <v>122.55</v>
      </c>
      <c r="J4" s="10"/>
      <c r="K4" s="9">
        <v>220</v>
      </c>
      <c r="L4" s="11">
        <f>SUM(C4:K4)</f>
        <v>4288.33</v>
      </c>
      <c r="M4" s="9">
        <v>150</v>
      </c>
      <c r="N4" s="9">
        <v>1690</v>
      </c>
      <c r="O4" s="9">
        <v>2339.1799999999998</v>
      </c>
      <c r="P4" s="12"/>
      <c r="Q4" s="13">
        <f t="shared" ref="Q4:Q17" si="0">SUM(L4:P4)</f>
        <v>8467.51</v>
      </c>
    </row>
    <row r="5" spans="1:17" x14ac:dyDescent="0.25">
      <c r="A5" s="1"/>
      <c r="B5" s="2" t="s">
        <v>1</v>
      </c>
      <c r="C5" s="10"/>
      <c r="D5" s="10"/>
      <c r="E5" s="10">
        <v>735</v>
      </c>
      <c r="F5" s="10">
        <v>298.95999999999998</v>
      </c>
      <c r="G5" s="10">
        <v>581.70000000000005</v>
      </c>
      <c r="H5" s="10"/>
      <c r="I5" s="10">
        <v>100</v>
      </c>
      <c r="J5" s="10">
        <v>724.68</v>
      </c>
      <c r="K5" s="10">
        <v>1280</v>
      </c>
      <c r="L5" s="13">
        <f t="shared" ref="L5:L15" si="1">SUM(C5:K5)</f>
        <v>3720.34</v>
      </c>
      <c r="M5" s="9"/>
      <c r="N5" s="9">
        <v>8227.11</v>
      </c>
      <c r="O5" s="9"/>
      <c r="P5" s="14">
        <v>747.63</v>
      </c>
      <c r="Q5" s="13">
        <f t="shared" si="0"/>
        <v>12695.08</v>
      </c>
    </row>
    <row r="6" spans="1:17" x14ac:dyDescent="0.25">
      <c r="A6" s="1"/>
      <c r="B6" s="2" t="s">
        <v>2</v>
      </c>
      <c r="C6" s="10">
        <v>932.13</v>
      </c>
      <c r="D6" s="10">
        <v>450</v>
      </c>
      <c r="E6" s="14">
        <v>735</v>
      </c>
      <c r="F6" s="10">
        <v>77.75</v>
      </c>
      <c r="G6" s="10">
        <v>686.4</v>
      </c>
      <c r="H6" s="10">
        <v>329.5</v>
      </c>
      <c r="I6" s="10"/>
      <c r="J6" s="15">
        <v>47.26</v>
      </c>
      <c r="K6" s="10">
        <v>300</v>
      </c>
      <c r="L6" s="13">
        <f t="shared" si="1"/>
        <v>3558.0400000000004</v>
      </c>
      <c r="M6" s="13"/>
      <c r="N6" s="9">
        <v>1000</v>
      </c>
      <c r="O6" s="9">
        <v>1619.2</v>
      </c>
      <c r="P6" s="9">
        <v>483.4</v>
      </c>
      <c r="Q6" s="13">
        <f t="shared" si="0"/>
        <v>6660.64</v>
      </c>
    </row>
    <row r="7" spans="1:17" x14ac:dyDescent="0.25">
      <c r="A7" s="1"/>
      <c r="B7" s="2" t="s">
        <v>3</v>
      </c>
      <c r="C7" s="10">
        <v>1118.56</v>
      </c>
      <c r="D7" s="10">
        <v>892.11</v>
      </c>
      <c r="E7" s="10">
        <v>735</v>
      </c>
      <c r="F7" s="10">
        <v>78</v>
      </c>
      <c r="G7" s="10">
        <v>105.2</v>
      </c>
      <c r="H7" s="10">
        <v>221.7</v>
      </c>
      <c r="I7" s="10">
        <v>150</v>
      </c>
      <c r="J7" s="10">
        <v>26.13</v>
      </c>
      <c r="K7" s="33">
        <v>2151.5</v>
      </c>
      <c r="L7" s="13">
        <f t="shared" si="1"/>
        <v>5478.2</v>
      </c>
      <c r="M7" s="9">
        <v>150</v>
      </c>
      <c r="N7" s="9">
        <v>1000</v>
      </c>
      <c r="O7" s="7">
        <v>16883.25</v>
      </c>
      <c r="P7" s="9">
        <v>717.44</v>
      </c>
      <c r="Q7" s="13">
        <f t="shared" si="0"/>
        <v>24228.89</v>
      </c>
    </row>
    <row r="8" spans="1:17" x14ac:dyDescent="0.25">
      <c r="A8" s="1"/>
      <c r="B8" s="2" t="s">
        <v>4</v>
      </c>
      <c r="C8" s="10">
        <v>1118.56</v>
      </c>
      <c r="D8" s="10"/>
      <c r="E8" s="10">
        <v>735</v>
      </c>
      <c r="F8" s="10">
        <v>77.75</v>
      </c>
      <c r="G8" s="10">
        <v>1548</v>
      </c>
      <c r="H8" s="10">
        <v>67.63</v>
      </c>
      <c r="I8" s="10">
        <v>168.56</v>
      </c>
      <c r="J8" s="10">
        <v>28.24</v>
      </c>
      <c r="K8" s="10">
        <v>1530</v>
      </c>
      <c r="L8" s="13">
        <f t="shared" si="1"/>
        <v>5273.74</v>
      </c>
      <c r="M8" s="9"/>
      <c r="N8" s="9">
        <v>1000</v>
      </c>
      <c r="O8" s="9"/>
      <c r="P8" s="9">
        <v>813.97</v>
      </c>
      <c r="Q8" s="13">
        <f t="shared" si="0"/>
        <v>7087.71</v>
      </c>
    </row>
    <row r="9" spans="1:17" x14ac:dyDescent="0.25">
      <c r="A9" s="1"/>
      <c r="B9" s="2" t="s">
        <v>5</v>
      </c>
      <c r="C9" s="10">
        <v>1399.95</v>
      </c>
      <c r="D9" s="10">
        <v>1009.98</v>
      </c>
      <c r="E9" s="10">
        <v>735</v>
      </c>
      <c r="F9" s="10">
        <v>80</v>
      </c>
      <c r="G9" s="10">
        <v>866.1</v>
      </c>
      <c r="H9" s="10">
        <v>149</v>
      </c>
      <c r="I9" s="10">
        <v>75</v>
      </c>
      <c r="J9" s="10">
        <v>23.21</v>
      </c>
      <c r="K9" s="10">
        <v>557</v>
      </c>
      <c r="L9" s="13">
        <f t="shared" si="1"/>
        <v>4895.2400000000007</v>
      </c>
      <c r="M9" s="9"/>
      <c r="N9" s="9">
        <v>1445</v>
      </c>
      <c r="O9" s="9">
        <v>13797.6</v>
      </c>
      <c r="P9" s="9">
        <v>647.42999999999995</v>
      </c>
      <c r="Q9" s="13">
        <f t="shared" si="0"/>
        <v>20785.27</v>
      </c>
    </row>
    <row r="10" spans="1:17" x14ac:dyDescent="0.25">
      <c r="A10" s="1"/>
      <c r="B10" s="2" t="s">
        <v>6</v>
      </c>
      <c r="C10" s="10">
        <v>1399.95</v>
      </c>
      <c r="D10" s="10">
        <v>458.88</v>
      </c>
      <c r="E10" s="10">
        <v>735</v>
      </c>
      <c r="F10" s="10">
        <v>80</v>
      </c>
      <c r="G10" s="10">
        <v>579.20000000000005</v>
      </c>
      <c r="H10" s="10">
        <v>237.9</v>
      </c>
      <c r="I10" s="10">
        <v>75</v>
      </c>
      <c r="J10" s="10">
        <v>25.04</v>
      </c>
      <c r="K10" s="10">
        <v>913</v>
      </c>
      <c r="L10" s="13">
        <f t="shared" si="1"/>
        <v>4503.9699999999993</v>
      </c>
      <c r="M10" s="9"/>
      <c r="N10" s="9">
        <v>600</v>
      </c>
      <c r="O10" s="9">
        <v>12368.57</v>
      </c>
      <c r="P10" s="9">
        <v>684.33</v>
      </c>
      <c r="Q10" s="13">
        <f t="shared" si="0"/>
        <v>18156.870000000003</v>
      </c>
    </row>
    <row r="11" spans="1:17" x14ac:dyDescent="0.25">
      <c r="A11" s="1"/>
      <c r="B11" s="2" t="s">
        <v>7</v>
      </c>
      <c r="C11" s="10">
        <v>1399.95</v>
      </c>
      <c r="D11" s="10"/>
      <c r="E11" s="10">
        <v>735</v>
      </c>
      <c r="F11" s="10">
        <v>119.6</v>
      </c>
      <c r="G11" s="10">
        <v>686.88</v>
      </c>
      <c r="H11" s="10">
        <v>237</v>
      </c>
      <c r="I11" s="10">
        <v>75</v>
      </c>
      <c r="J11" s="10">
        <v>25.04</v>
      </c>
      <c r="K11" s="10">
        <v>180</v>
      </c>
      <c r="L11" s="18">
        <f t="shared" si="1"/>
        <v>3458.47</v>
      </c>
      <c r="M11" s="9"/>
      <c r="N11" s="9">
        <v>200.12</v>
      </c>
      <c r="O11" s="9">
        <v>8199.36</v>
      </c>
      <c r="P11" s="9">
        <v>601.63</v>
      </c>
      <c r="Q11" s="13">
        <f t="shared" si="0"/>
        <v>12459.58</v>
      </c>
    </row>
    <row r="12" spans="1:17" x14ac:dyDescent="0.25">
      <c r="A12" s="1"/>
      <c r="B12" s="2" t="s">
        <v>8</v>
      </c>
      <c r="C12" s="10">
        <v>1399.95</v>
      </c>
      <c r="D12" s="10">
        <v>917.76</v>
      </c>
      <c r="E12" s="10">
        <v>735</v>
      </c>
      <c r="F12" s="15">
        <v>326.02999999999997</v>
      </c>
      <c r="G12" s="10">
        <v>515.70000000000005</v>
      </c>
      <c r="H12" s="10">
        <v>258.39999999999998</v>
      </c>
      <c r="I12" s="10">
        <v>133.28</v>
      </c>
      <c r="J12" s="10">
        <v>34.04</v>
      </c>
      <c r="K12" s="10">
        <v>300</v>
      </c>
      <c r="L12" s="13">
        <f t="shared" si="1"/>
        <v>4620.1599999999989</v>
      </c>
      <c r="M12" s="9"/>
      <c r="N12" s="9">
        <v>100</v>
      </c>
      <c r="O12" s="9">
        <v>5136.07</v>
      </c>
      <c r="P12" s="9">
        <v>740.71</v>
      </c>
      <c r="Q12" s="13">
        <f t="shared" si="0"/>
        <v>10596.939999999999</v>
      </c>
    </row>
    <row r="13" spans="1:17" x14ac:dyDescent="0.25">
      <c r="A13" s="1"/>
      <c r="B13" s="2" t="s">
        <v>9</v>
      </c>
      <c r="C13" s="10">
        <v>1399.95</v>
      </c>
      <c r="D13" s="10">
        <v>458.88</v>
      </c>
      <c r="E13" s="10">
        <v>735</v>
      </c>
      <c r="F13" s="10">
        <v>226.99</v>
      </c>
      <c r="G13" s="10">
        <v>517.20000000000005</v>
      </c>
      <c r="H13" s="10">
        <v>210</v>
      </c>
      <c r="I13" s="10">
        <v>75</v>
      </c>
      <c r="J13" s="10">
        <v>76.36</v>
      </c>
      <c r="K13" s="10">
        <v>580.6</v>
      </c>
      <c r="L13" s="13">
        <f t="shared" si="1"/>
        <v>4279.9799999999996</v>
      </c>
      <c r="M13" s="9"/>
      <c r="N13" s="9"/>
      <c r="O13" s="9">
        <v>2056.62</v>
      </c>
      <c r="P13" s="9">
        <v>560.28</v>
      </c>
      <c r="Q13" s="13">
        <f t="shared" si="0"/>
        <v>6896.8799999999992</v>
      </c>
    </row>
    <row r="14" spans="1:17" x14ac:dyDescent="0.25">
      <c r="A14" s="1"/>
      <c r="B14" s="2" t="s">
        <v>10</v>
      </c>
      <c r="C14" s="10">
        <v>1073.29</v>
      </c>
      <c r="D14" s="10"/>
      <c r="E14" s="10">
        <v>735</v>
      </c>
      <c r="F14" s="10">
        <v>76.25</v>
      </c>
      <c r="G14" s="10">
        <v>537.79999999999995</v>
      </c>
      <c r="H14" s="10">
        <v>112</v>
      </c>
      <c r="I14" s="10">
        <v>75</v>
      </c>
      <c r="J14" s="10">
        <v>25.04</v>
      </c>
      <c r="K14" s="10">
        <v>180</v>
      </c>
      <c r="L14" s="13">
        <f t="shared" si="1"/>
        <v>2814.38</v>
      </c>
      <c r="M14" s="9"/>
      <c r="N14" s="9">
        <v>250</v>
      </c>
      <c r="O14" s="9">
        <v>1574.4</v>
      </c>
      <c r="P14" s="9">
        <v>376.11</v>
      </c>
      <c r="Q14" s="13">
        <f t="shared" si="0"/>
        <v>5014.8900000000003</v>
      </c>
    </row>
    <row r="15" spans="1:17" x14ac:dyDescent="0.25">
      <c r="A15" s="1"/>
      <c r="B15" s="2" t="s">
        <v>11</v>
      </c>
      <c r="C15" s="10">
        <v>466.65</v>
      </c>
      <c r="D15" s="10">
        <v>459.31</v>
      </c>
      <c r="E15" s="10">
        <v>735</v>
      </c>
      <c r="F15" s="10">
        <v>302.99</v>
      </c>
      <c r="G15" s="10">
        <v>329.7</v>
      </c>
      <c r="H15" s="10">
        <v>368</v>
      </c>
      <c r="I15" s="10">
        <v>165</v>
      </c>
      <c r="J15" s="10">
        <v>278.62</v>
      </c>
      <c r="K15" s="9">
        <v>808.5</v>
      </c>
      <c r="L15" s="11">
        <f t="shared" si="1"/>
        <v>3913.77</v>
      </c>
      <c r="M15" s="9"/>
      <c r="N15" s="9"/>
      <c r="O15" s="9">
        <v>2619.5700000000002</v>
      </c>
      <c r="P15" s="9">
        <v>470.08</v>
      </c>
      <c r="Q15" s="13">
        <f t="shared" si="0"/>
        <v>7003.42</v>
      </c>
    </row>
    <row r="16" spans="1:17" ht="26.25" customHeight="1" x14ac:dyDescent="0.25">
      <c r="A16" s="1"/>
      <c r="B16" s="5" t="s">
        <v>31</v>
      </c>
      <c r="C16" s="6">
        <f t="shared" ref="C16:P16" si="2">SUM(C4:C15)</f>
        <v>13800.720000000003</v>
      </c>
      <c r="D16" s="6">
        <f t="shared" si="2"/>
        <v>5096.920000000001</v>
      </c>
      <c r="E16" s="6">
        <f t="shared" si="2"/>
        <v>8820</v>
      </c>
      <c r="F16" s="6">
        <f t="shared" si="2"/>
        <v>1784.8200000000002</v>
      </c>
      <c r="G16" s="6">
        <f t="shared" si="2"/>
        <v>7480.38</v>
      </c>
      <c r="H16" s="6">
        <f t="shared" si="2"/>
        <v>2293.13</v>
      </c>
      <c r="I16" s="6">
        <f t="shared" si="2"/>
        <v>1214.3899999999999</v>
      </c>
      <c r="J16" s="6">
        <f t="shared" si="2"/>
        <v>1313.6599999999999</v>
      </c>
      <c r="K16" s="6">
        <f t="shared" si="2"/>
        <v>9000.6</v>
      </c>
      <c r="L16" s="6">
        <f t="shared" si="2"/>
        <v>50804.619999999995</v>
      </c>
      <c r="M16" s="7">
        <f t="shared" si="2"/>
        <v>300</v>
      </c>
      <c r="N16" s="7">
        <f t="shared" si="2"/>
        <v>15512.230000000001</v>
      </c>
      <c r="O16" s="7">
        <f t="shared" si="2"/>
        <v>66593.820000000007</v>
      </c>
      <c r="P16" s="7">
        <f t="shared" si="2"/>
        <v>6843.0099999999993</v>
      </c>
      <c r="Q16" s="6">
        <f t="shared" si="0"/>
        <v>140053.68</v>
      </c>
    </row>
    <row r="17" spans="1:17" ht="19.5" customHeight="1" x14ac:dyDescent="0.25">
      <c r="A17" s="1"/>
      <c r="B17" s="5" t="s">
        <v>57</v>
      </c>
      <c r="C17" s="6"/>
      <c r="D17" s="6"/>
      <c r="E17" s="6"/>
      <c r="F17" s="6"/>
      <c r="G17" s="6"/>
      <c r="H17" s="6"/>
      <c r="I17" s="6">
        <v>486</v>
      </c>
      <c r="J17" s="6"/>
      <c r="K17" s="6"/>
      <c r="L17" s="6">
        <v>486</v>
      </c>
      <c r="M17" s="7">
        <v>300</v>
      </c>
      <c r="N17" s="7">
        <v>1156.0999999999999</v>
      </c>
      <c r="O17" s="7"/>
      <c r="P17" s="7"/>
      <c r="Q17" s="6">
        <f t="shared" si="0"/>
        <v>1942.1</v>
      </c>
    </row>
    <row r="18" spans="1:17" ht="19.5" customHeight="1" x14ac:dyDescent="0.25">
      <c r="A18" s="1"/>
      <c r="B18" s="5" t="s">
        <v>58</v>
      </c>
      <c r="C18" s="6">
        <f t="shared" ref="C18:H18" si="3">(C16-C17)</f>
        <v>13800.720000000003</v>
      </c>
      <c r="D18" s="6">
        <f t="shared" si="3"/>
        <v>5096.920000000001</v>
      </c>
      <c r="E18" s="6">
        <f t="shared" si="3"/>
        <v>8820</v>
      </c>
      <c r="F18" s="6">
        <f t="shared" si="3"/>
        <v>1784.8200000000002</v>
      </c>
      <c r="G18" s="6">
        <f t="shared" si="3"/>
        <v>7480.38</v>
      </c>
      <c r="H18" s="6">
        <f t="shared" si="3"/>
        <v>2293.13</v>
      </c>
      <c r="I18" s="6">
        <f>(I16-I17)</f>
        <v>728.38999999999987</v>
      </c>
      <c r="J18" s="6">
        <f t="shared" ref="J18:K18" si="4">(J16-J17)</f>
        <v>1313.6599999999999</v>
      </c>
      <c r="K18" s="6">
        <f t="shared" si="4"/>
        <v>9000.6</v>
      </c>
      <c r="L18" s="6">
        <f t="shared" ref="L18:Q18" si="5">(L16-L17)</f>
        <v>50318.619999999995</v>
      </c>
      <c r="M18" s="6">
        <f t="shared" si="5"/>
        <v>0</v>
      </c>
      <c r="N18" s="6">
        <f t="shared" si="5"/>
        <v>14356.130000000001</v>
      </c>
      <c r="O18" s="6">
        <f t="shared" si="5"/>
        <v>66593.820000000007</v>
      </c>
      <c r="P18" s="6">
        <f t="shared" si="5"/>
        <v>6843.0099999999993</v>
      </c>
      <c r="Q18" s="6">
        <f t="shared" si="5"/>
        <v>138111.57999999999</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1150.0600000000002</v>
      </c>
      <c r="D20" s="6">
        <f t="shared" ref="D20:Q20" si="6">D16/D19</f>
        <v>424.7433333333334</v>
      </c>
      <c r="E20" s="6">
        <f t="shared" si="6"/>
        <v>735</v>
      </c>
      <c r="F20" s="6">
        <f t="shared" si="6"/>
        <v>148.73500000000001</v>
      </c>
      <c r="G20" s="6">
        <f t="shared" si="6"/>
        <v>623.36500000000001</v>
      </c>
      <c r="H20" s="6">
        <f t="shared" si="6"/>
        <v>191.09416666666667</v>
      </c>
      <c r="I20" s="6">
        <f t="shared" si="6"/>
        <v>101.19916666666666</v>
      </c>
      <c r="J20" s="6">
        <f t="shared" si="6"/>
        <v>109.47166666666665</v>
      </c>
      <c r="K20" s="6">
        <f t="shared" si="6"/>
        <v>750.05000000000007</v>
      </c>
      <c r="L20" s="6">
        <f>L18/L19</f>
        <v>4193.2183333333332</v>
      </c>
      <c r="M20" s="6">
        <f t="shared" si="6"/>
        <v>25</v>
      </c>
      <c r="N20" s="6">
        <f t="shared" si="6"/>
        <v>1292.6858333333334</v>
      </c>
      <c r="O20" s="6">
        <f t="shared" si="6"/>
        <v>5549.4850000000006</v>
      </c>
      <c r="P20" s="6">
        <f t="shared" si="6"/>
        <v>570.25083333333328</v>
      </c>
      <c r="Q20" s="6">
        <f t="shared" si="6"/>
        <v>11671.14</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topLeftCell="A3" workbookViewId="0">
      <selection activeCell="F25" sqref="F25"/>
    </sheetView>
  </sheetViews>
  <sheetFormatPr defaultRowHeight="15" x14ac:dyDescent="0.25"/>
  <cols>
    <col min="2" max="2" width="24" customWidth="1"/>
    <col min="3" max="3" width="14.140625" customWidth="1"/>
    <col min="5" max="5" width="15" customWidth="1"/>
    <col min="6" max="6" width="14.28515625" bestFit="1" customWidth="1"/>
    <col min="10" max="10" width="16.7109375" customWidth="1"/>
  </cols>
  <sheetData>
    <row r="2" spans="2:9" ht="18.75" x14ac:dyDescent="0.3">
      <c r="E2" s="59" t="s">
        <v>74</v>
      </c>
      <c r="F2" s="59"/>
      <c r="G2" s="59"/>
      <c r="H2" s="59"/>
      <c r="I2" s="35"/>
    </row>
    <row r="5" spans="2:9" x14ac:dyDescent="0.25">
      <c r="B5" s="1"/>
      <c r="C5" s="2" t="s">
        <v>69</v>
      </c>
      <c r="D5" s="2" t="s">
        <v>67</v>
      </c>
      <c r="E5" s="2" t="s">
        <v>68</v>
      </c>
    </row>
    <row r="6" spans="2:9" x14ac:dyDescent="0.25">
      <c r="B6" s="1" t="s">
        <v>41</v>
      </c>
      <c r="C6" s="36">
        <v>4600.42</v>
      </c>
      <c r="D6" s="1"/>
      <c r="E6" s="36">
        <v>4600.42</v>
      </c>
    </row>
    <row r="7" spans="2:9" x14ac:dyDescent="0.25">
      <c r="B7" s="1"/>
      <c r="C7" s="1"/>
      <c r="D7" s="1"/>
      <c r="E7" s="1"/>
    </row>
    <row r="8" spans="2:9" x14ac:dyDescent="0.25">
      <c r="B8" s="1" t="s">
        <v>75</v>
      </c>
      <c r="C8" s="36">
        <v>6870</v>
      </c>
      <c r="D8" s="1"/>
      <c r="E8" s="36">
        <v>6870</v>
      </c>
    </row>
    <row r="9" spans="2:9" x14ac:dyDescent="0.25">
      <c r="B9" s="1"/>
      <c r="C9" s="1"/>
      <c r="D9" s="1"/>
      <c r="E9" s="1"/>
    </row>
    <row r="10" spans="2:9" x14ac:dyDescent="0.25">
      <c r="B10" s="1" t="s">
        <v>59</v>
      </c>
      <c r="C10" s="36">
        <v>815.12</v>
      </c>
      <c r="D10" s="1"/>
      <c r="E10" s="36">
        <v>815.12</v>
      </c>
    </row>
    <row r="11" spans="2:9" x14ac:dyDescent="0.25">
      <c r="B11" s="1" t="s">
        <v>60</v>
      </c>
      <c r="C11" s="1"/>
      <c r="D11" s="1"/>
      <c r="E11" s="1"/>
    </row>
    <row r="12" spans="2:9" x14ac:dyDescent="0.25">
      <c r="B12" s="1" t="s">
        <v>61</v>
      </c>
      <c r="C12" s="1"/>
      <c r="D12" s="1"/>
      <c r="E12" s="1"/>
    </row>
    <row r="13" spans="2:9" x14ac:dyDescent="0.25">
      <c r="B13" s="1" t="s">
        <v>62</v>
      </c>
      <c r="C13" s="1"/>
      <c r="D13" s="1"/>
      <c r="E13" s="1"/>
    </row>
    <row r="14" spans="2:9" x14ac:dyDescent="0.25">
      <c r="B14" s="1" t="s">
        <v>66</v>
      </c>
      <c r="C14" s="1"/>
      <c r="D14" s="1"/>
      <c r="E14" s="1"/>
    </row>
    <row r="15" spans="2:9" x14ac:dyDescent="0.25">
      <c r="B15" s="1" t="s">
        <v>73</v>
      </c>
      <c r="C15" s="1"/>
      <c r="D15" s="1"/>
      <c r="E15" s="1"/>
    </row>
    <row r="16" spans="2:9" x14ac:dyDescent="0.25">
      <c r="B16" s="1" t="s">
        <v>63</v>
      </c>
      <c r="C16" s="36">
        <v>600</v>
      </c>
      <c r="D16" s="1"/>
      <c r="E16" s="36">
        <v>600</v>
      </c>
    </row>
    <row r="17" spans="2:5" x14ac:dyDescent="0.25">
      <c r="B17" s="1"/>
      <c r="C17" s="1"/>
      <c r="D17" s="1"/>
      <c r="E17" s="1"/>
    </row>
    <row r="18" spans="2:5" x14ac:dyDescent="0.25">
      <c r="B18" s="1" t="s">
        <v>64</v>
      </c>
      <c r="C18" s="36">
        <v>2626.69</v>
      </c>
      <c r="D18" s="25">
        <v>1156.0999999999999</v>
      </c>
      <c r="E18" s="36">
        <v>1470.59</v>
      </c>
    </row>
    <row r="19" spans="2:5" x14ac:dyDescent="0.25">
      <c r="B19" s="1"/>
      <c r="C19" s="1"/>
      <c r="D19" s="1"/>
      <c r="E19" s="1"/>
    </row>
    <row r="20" spans="2:5" x14ac:dyDescent="0.25">
      <c r="B20" s="1" t="s">
        <v>65</v>
      </c>
      <c r="C20" s="37">
        <f>SUM(C6:C18)</f>
        <v>15512.230000000001</v>
      </c>
      <c r="D20" s="1"/>
      <c r="E20" s="37">
        <f>SUM(E6:E18)</f>
        <v>14356.130000000001</v>
      </c>
    </row>
    <row r="23" spans="2:5" x14ac:dyDescent="0.25">
      <c r="D23" s="38" t="s">
        <v>70</v>
      </c>
      <c r="E23" s="38"/>
    </row>
    <row r="24" spans="2:5" x14ac:dyDescent="0.25">
      <c r="B24" t="s">
        <v>71</v>
      </c>
      <c r="C24" s="34">
        <v>577.04999999999995</v>
      </c>
    </row>
    <row r="25" spans="2:5" ht="30" x14ac:dyDescent="0.25">
      <c r="B25" s="39" t="s">
        <v>76</v>
      </c>
      <c r="C25" s="34">
        <v>18900</v>
      </c>
    </row>
    <row r="27" spans="2:5" x14ac:dyDescent="0.25">
      <c r="B27" t="s">
        <v>72</v>
      </c>
      <c r="C27" s="34">
        <v>19477.05</v>
      </c>
    </row>
    <row r="28" spans="2:5" x14ac:dyDescent="0.25">
      <c r="B28" t="s">
        <v>77</v>
      </c>
      <c r="C28" s="34">
        <v>14356.13</v>
      </c>
    </row>
    <row r="29" spans="2:5" ht="22.5" customHeight="1" x14ac:dyDescent="0.25">
      <c r="B29" t="s">
        <v>78</v>
      </c>
      <c r="C29" s="41">
        <f>C27-C28</f>
        <v>5120.92</v>
      </c>
    </row>
    <row r="30" spans="2:5" x14ac:dyDescent="0.25">
      <c r="B30" s="42">
        <v>42614</v>
      </c>
      <c r="C30" s="34"/>
    </row>
    <row r="31" spans="2:5" ht="17.25" x14ac:dyDescent="0.4">
      <c r="C31" s="40"/>
    </row>
  </sheetData>
  <mergeCells count="1">
    <mergeCell ref="E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D3" workbookViewId="0">
      <selection activeCell="N15" sqref="N15"/>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79</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83</v>
      </c>
      <c r="N3" s="3" t="s">
        <v>25</v>
      </c>
      <c r="O3" s="3" t="s">
        <v>86</v>
      </c>
      <c r="P3" s="3" t="s">
        <v>27</v>
      </c>
      <c r="Q3" s="3" t="s">
        <v>28</v>
      </c>
    </row>
    <row r="4" spans="1:17" x14ac:dyDescent="0.25">
      <c r="A4" s="1"/>
      <c r="B4" s="2" t="s">
        <v>0</v>
      </c>
      <c r="C4" s="10">
        <v>466.65</v>
      </c>
      <c r="D4" s="10">
        <v>168.63</v>
      </c>
      <c r="E4" s="10">
        <v>1050</v>
      </c>
      <c r="F4" s="10">
        <v>299.38</v>
      </c>
      <c r="G4" s="10">
        <v>419.6</v>
      </c>
      <c r="H4" s="10">
        <v>488.35</v>
      </c>
      <c r="I4" s="10">
        <v>112</v>
      </c>
      <c r="J4" s="10">
        <v>158.30000000000001</v>
      </c>
      <c r="K4" s="9">
        <v>489.75</v>
      </c>
      <c r="L4" s="11">
        <f>SUM(C4:K4)</f>
        <v>3652.66</v>
      </c>
      <c r="M4" s="9"/>
      <c r="N4" s="9">
        <v>601</v>
      </c>
      <c r="O4" s="9"/>
      <c r="P4" s="12">
        <v>432.49</v>
      </c>
      <c r="Q4" s="13">
        <f t="shared" ref="Q4:Q17" si="0">SUM(L4:P4)</f>
        <v>4686.1499999999996</v>
      </c>
    </row>
    <row r="5" spans="1:17" x14ac:dyDescent="0.25">
      <c r="A5" s="1"/>
      <c r="B5" s="2" t="s">
        <v>1</v>
      </c>
      <c r="C5" s="10">
        <v>466.65</v>
      </c>
      <c r="D5" s="10">
        <v>168.63</v>
      </c>
      <c r="E5" s="10">
        <v>1050</v>
      </c>
      <c r="F5" s="10">
        <v>74.25</v>
      </c>
      <c r="G5" s="10">
        <v>501.2</v>
      </c>
      <c r="H5" s="10">
        <v>322</v>
      </c>
      <c r="I5" s="10"/>
      <c r="J5" s="10">
        <v>111.66</v>
      </c>
      <c r="K5" s="10">
        <v>522.21</v>
      </c>
      <c r="L5" s="13">
        <f t="shared" ref="L5:L15" si="1">SUM(C5:K5)</f>
        <v>3216.6</v>
      </c>
      <c r="M5" s="9">
        <v>6175</v>
      </c>
      <c r="N5" s="9">
        <v>762.7</v>
      </c>
      <c r="O5" s="9">
        <v>1775.81</v>
      </c>
      <c r="P5" s="9">
        <v>424.95</v>
      </c>
      <c r="Q5" s="13">
        <f t="shared" si="0"/>
        <v>12355.060000000001</v>
      </c>
    </row>
    <row r="6" spans="1:17" x14ac:dyDescent="0.25">
      <c r="A6" s="1"/>
      <c r="B6" s="2" t="s">
        <v>2</v>
      </c>
      <c r="C6" s="10">
        <v>1306.6199999999999</v>
      </c>
      <c r="D6" s="10">
        <v>489.78</v>
      </c>
      <c r="E6" s="10">
        <v>1050</v>
      </c>
      <c r="F6" s="10">
        <v>74.25</v>
      </c>
      <c r="G6" s="10">
        <v>580.79999999999995</v>
      </c>
      <c r="H6" s="10">
        <v>504.2</v>
      </c>
      <c r="I6" s="10"/>
      <c r="J6" s="10">
        <v>68.81</v>
      </c>
      <c r="K6" s="10">
        <v>535</v>
      </c>
      <c r="L6" s="13">
        <f t="shared" si="1"/>
        <v>4609.4599999999991</v>
      </c>
      <c r="M6" s="13">
        <v>6025</v>
      </c>
      <c r="N6" s="9">
        <v>2904.88</v>
      </c>
      <c r="O6" s="9">
        <v>1891.61</v>
      </c>
      <c r="P6" s="9">
        <v>763.24</v>
      </c>
      <c r="Q6" s="13">
        <f t="shared" si="0"/>
        <v>16194.19</v>
      </c>
    </row>
    <row r="7" spans="1:17" x14ac:dyDescent="0.25">
      <c r="A7" s="1"/>
      <c r="B7" s="2" t="s">
        <v>3</v>
      </c>
      <c r="C7" s="10">
        <v>2799.9</v>
      </c>
      <c r="D7" s="10"/>
      <c r="E7" s="10">
        <v>1050</v>
      </c>
      <c r="F7" s="10">
        <v>94.16</v>
      </c>
      <c r="G7" s="10">
        <v>731.2</v>
      </c>
      <c r="H7" s="10">
        <v>614.95000000000005</v>
      </c>
      <c r="I7" s="10">
        <v>59.62</v>
      </c>
      <c r="J7" s="10">
        <v>28.03</v>
      </c>
      <c r="K7" s="10">
        <v>2563</v>
      </c>
      <c r="L7" s="13">
        <f t="shared" si="1"/>
        <v>7940.86</v>
      </c>
      <c r="M7" s="9">
        <v>6025</v>
      </c>
      <c r="N7" s="9">
        <v>500</v>
      </c>
      <c r="O7" s="9">
        <v>17830.490000000002</v>
      </c>
      <c r="P7" s="9">
        <v>624.16999999999996</v>
      </c>
      <c r="Q7" s="13">
        <f t="shared" si="0"/>
        <v>32920.520000000004</v>
      </c>
    </row>
    <row r="8" spans="1:17" x14ac:dyDescent="0.25">
      <c r="A8" s="1"/>
      <c r="B8" s="2" t="s">
        <v>4</v>
      </c>
      <c r="C8" s="10"/>
      <c r="D8" s="10">
        <v>550.24</v>
      </c>
      <c r="E8" s="10">
        <v>1050</v>
      </c>
      <c r="F8" s="10">
        <v>83</v>
      </c>
      <c r="G8" s="10">
        <v>1209.2</v>
      </c>
      <c r="H8" s="10">
        <v>235</v>
      </c>
      <c r="I8" s="10">
        <v>50.73</v>
      </c>
      <c r="J8" s="10">
        <v>22.03</v>
      </c>
      <c r="K8" s="10">
        <v>473.3</v>
      </c>
      <c r="L8" s="13">
        <f t="shared" si="1"/>
        <v>3673.5000000000005</v>
      </c>
      <c r="M8" s="9"/>
      <c r="N8" s="9">
        <v>2333.35</v>
      </c>
      <c r="O8" s="9">
        <v>13162.24</v>
      </c>
      <c r="P8" s="9">
        <v>481.35</v>
      </c>
      <c r="Q8" s="13">
        <f t="shared" si="0"/>
        <v>19650.439999999999</v>
      </c>
    </row>
    <row r="9" spans="1:17" x14ac:dyDescent="0.25">
      <c r="A9" s="1"/>
      <c r="B9" s="2" t="s">
        <v>5</v>
      </c>
      <c r="C9" s="10">
        <v>1510.87</v>
      </c>
      <c r="D9" s="10">
        <v>412.97</v>
      </c>
      <c r="E9" s="10">
        <v>1050</v>
      </c>
      <c r="F9" s="10">
        <v>83</v>
      </c>
      <c r="G9" s="10">
        <v>1153.5</v>
      </c>
      <c r="H9" s="10">
        <v>390</v>
      </c>
      <c r="I9" s="10">
        <v>45.44</v>
      </c>
      <c r="J9" s="10">
        <v>34.04</v>
      </c>
      <c r="K9" s="10">
        <v>1416</v>
      </c>
      <c r="L9" s="13">
        <f t="shared" si="1"/>
        <v>6095.82</v>
      </c>
      <c r="M9" s="9">
        <v>6025</v>
      </c>
      <c r="N9" s="9">
        <v>800</v>
      </c>
      <c r="O9" s="9">
        <v>11527.02</v>
      </c>
      <c r="P9" s="9">
        <v>605.39</v>
      </c>
      <c r="Q9" s="13">
        <f t="shared" si="0"/>
        <v>25053.23</v>
      </c>
    </row>
    <row r="10" spans="1:17" x14ac:dyDescent="0.25">
      <c r="A10" s="1"/>
      <c r="B10" s="2" t="s">
        <v>6</v>
      </c>
      <c r="C10" s="10">
        <v>1510.87</v>
      </c>
      <c r="D10" s="10">
        <v>503.1</v>
      </c>
      <c r="E10" s="10">
        <v>1050</v>
      </c>
      <c r="F10" s="10">
        <v>100.23</v>
      </c>
      <c r="G10" s="10">
        <v>1509.6</v>
      </c>
      <c r="H10" s="10">
        <v>322.8</v>
      </c>
      <c r="I10" s="10"/>
      <c r="J10" s="10">
        <v>28.03</v>
      </c>
      <c r="K10" s="10">
        <v>545</v>
      </c>
      <c r="L10" s="13">
        <f t="shared" si="1"/>
        <v>5569.6299999999992</v>
      </c>
      <c r="M10" s="9">
        <v>6175</v>
      </c>
      <c r="N10" s="9"/>
      <c r="O10" s="9">
        <v>8917.7800000000007</v>
      </c>
      <c r="P10" s="9">
        <v>500.14</v>
      </c>
      <c r="Q10" s="13">
        <f t="shared" si="0"/>
        <v>21162.55</v>
      </c>
    </row>
    <row r="11" spans="1:17" x14ac:dyDescent="0.25">
      <c r="A11" s="1"/>
      <c r="B11" s="2" t="s">
        <v>7</v>
      </c>
      <c r="C11" s="10">
        <v>3021.74</v>
      </c>
      <c r="D11" s="10"/>
      <c r="E11" s="10">
        <v>1050</v>
      </c>
      <c r="F11" s="10">
        <v>85.25</v>
      </c>
      <c r="G11" s="10">
        <v>1290.5</v>
      </c>
      <c r="H11" s="10">
        <v>493.46</v>
      </c>
      <c r="I11" s="10"/>
      <c r="J11" s="10">
        <v>31.04</v>
      </c>
      <c r="K11" s="10">
        <v>927</v>
      </c>
      <c r="L11" s="18">
        <f t="shared" si="1"/>
        <v>6898.99</v>
      </c>
      <c r="M11" s="9">
        <v>3025</v>
      </c>
      <c r="N11" s="9">
        <v>3000</v>
      </c>
      <c r="O11" s="9">
        <v>5873.17</v>
      </c>
      <c r="P11" s="9">
        <v>597.87</v>
      </c>
      <c r="Q11" s="13">
        <f t="shared" si="0"/>
        <v>19395.03</v>
      </c>
    </row>
    <row r="12" spans="1:17" x14ac:dyDescent="0.25">
      <c r="A12" s="1"/>
      <c r="B12" s="2" t="s">
        <v>8</v>
      </c>
      <c r="C12" s="10"/>
      <c r="D12" s="10">
        <v>1006.2</v>
      </c>
      <c r="E12" s="10">
        <v>1050</v>
      </c>
      <c r="F12" s="10">
        <v>88</v>
      </c>
      <c r="G12" s="10">
        <v>677.25</v>
      </c>
      <c r="H12" s="10">
        <v>251</v>
      </c>
      <c r="I12" s="10"/>
      <c r="J12" s="10"/>
      <c r="K12" s="10">
        <v>850</v>
      </c>
      <c r="L12" s="13">
        <f t="shared" si="1"/>
        <v>3922.45</v>
      </c>
      <c r="M12" s="9">
        <v>3000</v>
      </c>
      <c r="N12" s="9">
        <v>3400</v>
      </c>
      <c r="O12" s="9">
        <v>2500.5100000000002</v>
      </c>
      <c r="P12" s="9"/>
      <c r="Q12" s="13">
        <f t="shared" si="0"/>
        <v>12822.960000000001</v>
      </c>
    </row>
    <row r="13" spans="1:17" x14ac:dyDescent="0.25">
      <c r="A13" s="1"/>
      <c r="B13" s="2" t="s">
        <v>9</v>
      </c>
      <c r="C13" s="10">
        <v>1510.87</v>
      </c>
      <c r="D13" s="10">
        <v>503.1</v>
      </c>
      <c r="E13" s="10">
        <v>1050</v>
      </c>
      <c r="F13" s="10">
        <v>88</v>
      </c>
      <c r="G13" s="10">
        <v>583</v>
      </c>
      <c r="H13" s="10">
        <v>677.46</v>
      </c>
      <c r="I13" s="10"/>
      <c r="J13" s="10">
        <v>84.1</v>
      </c>
      <c r="K13" s="10">
        <v>1370</v>
      </c>
      <c r="L13" s="13">
        <f t="shared" si="1"/>
        <v>5866.5300000000007</v>
      </c>
      <c r="M13" s="9"/>
      <c r="N13" s="9">
        <v>1000</v>
      </c>
      <c r="O13" s="9"/>
      <c r="P13" s="9">
        <v>1011.56</v>
      </c>
      <c r="Q13" s="13">
        <f t="shared" si="0"/>
        <v>7878.09</v>
      </c>
    </row>
    <row r="14" spans="1:17" x14ac:dyDescent="0.25">
      <c r="A14" s="1"/>
      <c r="B14" s="2" t="s">
        <v>10</v>
      </c>
      <c r="C14" s="10">
        <v>1510.87</v>
      </c>
      <c r="D14" s="10">
        <v>503.1</v>
      </c>
      <c r="E14" s="10">
        <v>1050</v>
      </c>
      <c r="F14" s="10">
        <v>89.75</v>
      </c>
      <c r="G14" s="10">
        <v>621</v>
      </c>
      <c r="H14" s="10">
        <v>666.92</v>
      </c>
      <c r="I14" s="10"/>
      <c r="J14" s="10">
        <v>22.03</v>
      </c>
      <c r="K14" s="10">
        <v>505</v>
      </c>
      <c r="L14" s="13">
        <f t="shared" si="1"/>
        <v>4968.6699999999992</v>
      </c>
      <c r="M14" s="9">
        <v>150</v>
      </c>
      <c r="N14" s="9">
        <v>1751.36</v>
      </c>
      <c r="O14" s="9">
        <v>3704.3</v>
      </c>
      <c r="P14" s="9">
        <v>436.25</v>
      </c>
      <c r="Q14" s="13">
        <f t="shared" si="0"/>
        <v>11010.579999999998</v>
      </c>
    </row>
    <row r="15" spans="1:17" x14ac:dyDescent="0.25">
      <c r="A15" s="1"/>
      <c r="B15" s="2" t="s">
        <v>11</v>
      </c>
      <c r="C15" s="10">
        <v>3021.74</v>
      </c>
      <c r="D15" s="10"/>
      <c r="E15" s="10">
        <v>1050</v>
      </c>
      <c r="F15" s="10">
        <v>418.68</v>
      </c>
      <c r="G15" s="10">
        <v>549</v>
      </c>
      <c r="H15" s="10">
        <v>737.46</v>
      </c>
      <c r="I15" s="10"/>
      <c r="J15" s="10">
        <v>107.94</v>
      </c>
      <c r="K15" s="10">
        <v>1878</v>
      </c>
      <c r="L15" s="11">
        <f t="shared" si="1"/>
        <v>7762.82</v>
      </c>
      <c r="M15" s="9"/>
      <c r="N15" s="9"/>
      <c r="O15" s="9">
        <v>2277.06</v>
      </c>
      <c r="P15" s="9">
        <v>349.79</v>
      </c>
      <c r="Q15" s="13">
        <f t="shared" si="0"/>
        <v>10389.67</v>
      </c>
    </row>
    <row r="16" spans="1:17" ht="26.25" customHeight="1" x14ac:dyDescent="0.25">
      <c r="A16" s="1"/>
      <c r="B16" s="5" t="s">
        <v>31</v>
      </c>
      <c r="C16" s="6">
        <f t="shared" ref="C16:P16" si="2">SUM(C4:C15)</f>
        <v>17126.78</v>
      </c>
      <c r="D16" s="6">
        <f t="shared" si="2"/>
        <v>4305.75</v>
      </c>
      <c r="E16" s="6">
        <f t="shared" si="2"/>
        <v>12600</v>
      </c>
      <c r="F16" s="6">
        <f t="shared" si="2"/>
        <v>1577.95</v>
      </c>
      <c r="G16" s="6">
        <f t="shared" si="2"/>
        <v>9825.85</v>
      </c>
      <c r="H16" s="6">
        <f t="shared" si="2"/>
        <v>5703.6</v>
      </c>
      <c r="I16" s="6">
        <f t="shared" si="2"/>
        <v>267.78999999999996</v>
      </c>
      <c r="J16" s="6">
        <f t="shared" si="2"/>
        <v>696.01</v>
      </c>
      <c r="K16" s="6">
        <f t="shared" si="2"/>
        <v>12074.26</v>
      </c>
      <c r="L16" s="6">
        <f t="shared" si="2"/>
        <v>64177.989999999991</v>
      </c>
      <c r="M16" s="7">
        <f t="shared" si="2"/>
        <v>36600</v>
      </c>
      <c r="N16" s="7">
        <f t="shared" si="2"/>
        <v>17053.29</v>
      </c>
      <c r="O16" s="7">
        <f t="shared" si="2"/>
        <v>69459.989999999991</v>
      </c>
      <c r="P16" s="7">
        <f t="shared" si="2"/>
        <v>6227.2</v>
      </c>
      <c r="Q16" s="6">
        <f t="shared" si="0"/>
        <v>193518.47</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17126.78</v>
      </c>
      <c r="D18" s="6">
        <f t="shared" si="3"/>
        <v>4305.75</v>
      </c>
      <c r="E18" s="6">
        <f t="shared" si="3"/>
        <v>12600</v>
      </c>
      <c r="F18" s="6">
        <f t="shared" si="3"/>
        <v>1577.95</v>
      </c>
      <c r="G18" s="6">
        <f t="shared" si="3"/>
        <v>9825.85</v>
      </c>
      <c r="H18" s="6">
        <f t="shared" si="3"/>
        <v>5703.6</v>
      </c>
      <c r="I18" s="6">
        <f>(I16-I17)</f>
        <v>267.78999999999996</v>
      </c>
      <c r="J18" s="6">
        <f t="shared" ref="J18:Q18" si="4">(J16-J17)</f>
        <v>696.01</v>
      </c>
      <c r="K18" s="6">
        <f t="shared" si="4"/>
        <v>12074.26</v>
      </c>
      <c r="L18" s="6">
        <f t="shared" si="4"/>
        <v>64177.989999999991</v>
      </c>
      <c r="M18" s="6">
        <f t="shared" si="4"/>
        <v>36600</v>
      </c>
      <c r="N18" s="6">
        <f t="shared" si="4"/>
        <v>17053.29</v>
      </c>
      <c r="O18" s="6">
        <f t="shared" si="4"/>
        <v>69459.989999999991</v>
      </c>
      <c r="P18" s="6">
        <f t="shared" si="4"/>
        <v>6227.2</v>
      </c>
      <c r="Q18" s="6">
        <f t="shared" si="4"/>
        <v>193518.47</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1427.2316666666666</v>
      </c>
      <c r="D20" s="6">
        <f t="shared" ref="D20:Q20" si="5">D16/D19</f>
        <v>358.8125</v>
      </c>
      <c r="E20" s="6">
        <f t="shared" si="5"/>
        <v>1050</v>
      </c>
      <c r="F20" s="6">
        <f t="shared" si="5"/>
        <v>131.49583333333334</v>
      </c>
      <c r="G20" s="6">
        <f t="shared" si="5"/>
        <v>818.82083333333333</v>
      </c>
      <c r="H20" s="6">
        <f t="shared" si="5"/>
        <v>475.3</v>
      </c>
      <c r="I20" s="6">
        <f t="shared" si="5"/>
        <v>22.31583333333333</v>
      </c>
      <c r="J20" s="6">
        <f t="shared" si="5"/>
        <v>58.000833333333333</v>
      </c>
      <c r="K20" s="6">
        <f t="shared" si="5"/>
        <v>1006.1883333333334</v>
      </c>
      <c r="L20" s="6">
        <f>L18/L19</f>
        <v>5348.1658333333326</v>
      </c>
      <c r="M20" s="6">
        <f t="shared" si="5"/>
        <v>3050</v>
      </c>
      <c r="N20" s="6">
        <f t="shared" si="5"/>
        <v>1421.1075000000001</v>
      </c>
      <c r="O20" s="6">
        <f t="shared" si="5"/>
        <v>5788.3324999999995</v>
      </c>
      <c r="P20" s="6">
        <f t="shared" si="5"/>
        <v>518.93333333333328</v>
      </c>
      <c r="Q20" s="6">
        <f t="shared" si="5"/>
        <v>16126.539166666667</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opLeftCell="A11" workbookViewId="0">
      <selection activeCell="F29" sqref="F29"/>
    </sheetView>
  </sheetViews>
  <sheetFormatPr defaultRowHeight="15" x14ac:dyDescent="0.25"/>
  <cols>
    <col min="2" max="2" width="24" customWidth="1"/>
    <col min="3" max="3" width="14.140625" customWidth="1"/>
    <col min="5" max="5" width="15" customWidth="1"/>
    <col min="6" max="6" width="14.28515625" bestFit="1" customWidth="1"/>
    <col min="10" max="10" width="16.7109375" customWidth="1"/>
  </cols>
  <sheetData>
    <row r="2" spans="2:5" ht="18.75" x14ac:dyDescent="0.3">
      <c r="C2" s="43" t="s">
        <v>93</v>
      </c>
      <c r="D2" s="43"/>
      <c r="E2" s="43"/>
    </row>
    <row r="4" spans="2:5" x14ac:dyDescent="0.25">
      <c r="B4" s="1"/>
      <c r="C4" s="2" t="s">
        <v>69</v>
      </c>
      <c r="D4" s="2" t="s">
        <v>94</v>
      </c>
      <c r="E4" s="2" t="s">
        <v>95</v>
      </c>
    </row>
    <row r="5" spans="2:5" x14ac:dyDescent="0.25">
      <c r="B5" s="1" t="s">
        <v>81</v>
      </c>
      <c r="C5" s="36">
        <v>1940</v>
      </c>
      <c r="D5" s="1">
        <v>1000</v>
      </c>
      <c r="E5" s="36">
        <v>2940</v>
      </c>
    </row>
    <row r="6" spans="2:5" x14ac:dyDescent="0.25">
      <c r="B6" s="1"/>
      <c r="C6" s="1"/>
      <c r="D6" s="1"/>
      <c r="E6" s="1"/>
    </row>
    <row r="7" spans="2:5" x14ac:dyDescent="0.25">
      <c r="B7" s="1" t="s">
        <v>84</v>
      </c>
      <c r="C7" s="36">
        <v>1800</v>
      </c>
      <c r="D7" s="1"/>
      <c r="E7" s="36">
        <v>1800</v>
      </c>
    </row>
    <row r="8" spans="2:5" x14ac:dyDescent="0.25">
      <c r="B8" s="1" t="s">
        <v>87</v>
      </c>
      <c r="C8" s="36">
        <v>6500</v>
      </c>
      <c r="D8" s="1"/>
      <c r="E8" s="36">
        <v>6500</v>
      </c>
    </row>
    <row r="9" spans="2:5" x14ac:dyDescent="0.25">
      <c r="B9" s="1" t="s">
        <v>59</v>
      </c>
      <c r="C9" s="36">
        <v>3256.24</v>
      </c>
      <c r="D9" s="1"/>
      <c r="E9" s="36">
        <v>5387.24</v>
      </c>
    </row>
    <row r="10" spans="2:5" x14ac:dyDescent="0.25">
      <c r="B10" s="1" t="s">
        <v>85</v>
      </c>
      <c r="C10" s="1"/>
      <c r="D10" s="1"/>
      <c r="E10" s="36"/>
    </row>
    <row r="11" spans="2:5" x14ac:dyDescent="0.25">
      <c r="B11" s="1" t="s">
        <v>90</v>
      </c>
      <c r="C11" s="1"/>
      <c r="D11" s="1"/>
      <c r="E11" s="36"/>
    </row>
    <row r="12" spans="2:5" x14ac:dyDescent="0.25">
      <c r="B12" s="1" t="s">
        <v>91</v>
      </c>
      <c r="C12" s="1"/>
      <c r="D12" s="1"/>
      <c r="E12" s="36"/>
    </row>
    <row r="13" spans="2:5" x14ac:dyDescent="0.25">
      <c r="B13" s="1" t="s">
        <v>92</v>
      </c>
      <c r="C13" s="1"/>
      <c r="D13" s="1"/>
      <c r="E13" s="36"/>
    </row>
    <row r="14" spans="2:5" x14ac:dyDescent="0.25">
      <c r="B14" s="1" t="s">
        <v>96</v>
      </c>
      <c r="C14" s="1"/>
      <c r="D14" s="1">
        <v>2131</v>
      </c>
      <c r="E14" s="36"/>
    </row>
    <row r="15" spans="2:5" x14ac:dyDescent="0.25">
      <c r="B15" s="1" t="s">
        <v>63</v>
      </c>
      <c r="C15" s="36">
        <v>1401</v>
      </c>
      <c r="D15" s="1"/>
      <c r="E15" s="36">
        <v>1401</v>
      </c>
    </row>
    <row r="16" spans="2:5" x14ac:dyDescent="0.25">
      <c r="B16" s="1"/>
      <c r="C16" s="1"/>
      <c r="D16" s="1"/>
      <c r="E16" s="1"/>
    </row>
    <row r="17" spans="2:5" x14ac:dyDescent="0.25">
      <c r="B17" s="1" t="s">
        <v>82</v>
      </c>
      <c r="C17" s="36">
        <v>2156.0500000000002</v>
      </c>
      <c r="D17" s="25"/>
      <c r="E17" s="36">
        <v>2156.0500000000002</v>
      </c>
    </row>
    <row r="18" spans="2:5" x14ac:dyDescent="0.25">
      <c r="B18" s="1"/>
      <c r="C18" s="1"/>
      <c r="D18" s="1"/>
      <c r="E18" s="1"/>
    </row>
    <row r="19" spans="2:5" x14ac:dyDescent="0.25">
      <c r="B19" s="1" t="s">
        <v>65</v>
      </c>
      <c r="C19" s="37">
        <f>SUM(C5:C17)</f>
        <v>17053.29</v>
      </c>
      <c r="D19" s="1">
        <v>3131</v>
      </c>
      <c r="E19" s="37">
        <f>SUM(E5:E17)</f>
        <v>20184.289999999997</v>
      </c>
    </row>
    <row r="22" spans="2:5" x14ac:dyDescent="0.25">
      <c r="D22" s="38" t="s">
        <v>70</v>
      </c>
      <c r="E22" s="38"/>
    </row>
    <row r="23" spans="2:5" x14ac:dyDescent="0.25">
      <c r="B23" t="s">
        <v>88</v>
      </c>
      <c r="C23" s="34">
        <v>5120.92</v>
      </c>
    </row>
    <row r="24" spans="2:5" ht="30" x14ac:dyDescent="0.25">
      <c r="B24" s="39" t="s">
        <v>89</v>
      </c>
      <c r="C24" s="34">
        <v>12600</v>
      </c>
    </row>
    <row r="26" spans="2:5" x14ac:dyDescent="0.25">
      <c r="B26" t="s">
        <v>72</v>
      </c>
      <c r="C26" s="34">
        <v>17720.919999999998</v>
      </c>
    </row>
    <row r="27" spans="2:5" x14ac:dyDescent="0.25">
      <c r="B27" t="s">
        <v>77</v>
      </c>
      <c r="C27" s="34">
        <v>17053.29</v>
      </c>
    </row>
    <row r="28" spans="2:5" ht="22.5" customHeight="1" x14ac:dyDescent="0.25">
      <c r="B28" t="s">
        <v>78</v>
      </c>
      <c r="C28" s="41">
        <f>C26-C27</f>
        <v>667.62999999999738</v>
      </c>
      <c r="E28" t="s">
        <v>97</v>
      </c>
    </row>
    <row r="29" spans="2:5" x14ac:dyDescent="0.25">
      <c r="B29" s="42">
        <v>42614</v>
      </c>
      <c r="C29" s="34"/>
      <c r="E29" s="44" t="s">
        <v>98</v>
      </c>
    </row>
    <row r="30" spans="2:5" ht="17.25" x14ac:dyDescent="0.4">
      <c r="C30" s="40"/>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D3" workbookViewId="0">
      <selection activeCell="D17" sqref="D17"/>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99</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100</v>
      </c>
      <c r="N3" s="3" t="s">
        <v>25</v>
      </c>
      <c r="O3" s="3" t="s">
        <v>86</v>
      </c>
      <c r="P3" s="3" t="s">
        <v>27</v>
      </c>
      <c r="Q3" s="3" t="s">
        <v>28</v>
      </c>
    </row>
    <row r="4" spans="1:17" x14ac:dyDescent="0.25">
      <c r="A4" s="1"/>
      <c r="B4" s="2" t="s">
        <v>0</v>
      </c>
      <c r="C4" s="10"/>
      <c r="D4" s="10">
        <v>526.41</v>
      </c>
      <c r="E4" s="10">
        <v>1050</v>
      </c>
      <c r="F4" s="10">
        <v>151.29</v>
      </c>
      <c r="G4" s="10">
        <v>634</v>
      </c>
      <c r="H4" s="10">
        <v>570.41</v>
      </c>
      <c r="I4" s="10">
        <v>156.05000000000001</v>
      </c>
      <c r="J4" s="10">
        <v>35.049999999999997</v>
      </c>
      <c r="K4" s="9">
        <v>1513.94</v>
      </c>
      <c r="L4" s="11">
        <f>SUM(C4:K4)</f>
        <v>4637.1499999999996</v>
      </c>
      <c r="M4" s="9">
        <v>24112.94</v>
      </c>
      <c r="N4" s="9">
        <v>1000</v>
      </c>
      <c r="O4" s="9"/>
      <c r="P4" s="12">
        <v>364.82</v>
      </c>
      <c r="Q4" s="13">
        <f t="shared" ref="Q4:Q17" si="0">SUM(L4:P4)</f>
        <v>30114.909999999996</v>
      </c>
    </row>
    <row r="5" spans="1:17" x14ac:dyDescent="0.25">
      <c r="A5" s="1"/>
      <c r="B5" s="2" t="s">
        <v>1</v>
      </c>
      <c r="C5" s="10">
        <v>1510.87</v>
      </c>
      <c r="D5" s="10">
        <v>1615.5</v>
      </c>
      <c r="E5" s="10">
        <v>1050</v>
      </c>
      <c r="F5" s="10">
        <v>405.2</v>
      </c>
      <c r="G5" s="10">
        <v>506</v>
      </c>
      <c r="H5" s="10">
        <v>429</v>
      </c>
      <c r="I5" s="10"/>
      <c r="J5" s="10">
        <v>68.86</v>
      </c>
      <c r="K5" s="10">
        <v>1741</v>
      </c>
      <c r="L5" s="13">
        <f t="shared" ref="L5:L15" si="1">SUM(C5:K5)</f>
        <v>7326.4299999999994</v>
      </c>
      <c r="M5" s="9">
        <v>22520</v>
      </c>
      <c r="N5" s="9">
        <v>2999.99</v>
      </c>
      <c r="O5" s="9">
        <v>3334.22</v>
      </c>
      <c r="P5" s="9">
        <v>372.33</v>
      </c>
      <c r="Q5" s="13">
        <f t="shared" si="0"/>
        <v>36552.97</v>
      </c>
    </row>
    <row r="6" spans="1:17" x14ac:dyDescent="0.25">
      <c r="A6" s="1"/>
      <c r="B6" s="2" t="s">
        <v>2</v>
      </c>
      <c r="C6" s="10">
        <v>1510.87</v>
      </c>
      <c r="D6" s="10">
        <v>569.70000000000005</v>
      </c>
      <c r="E6" s="10">
        <v>1050</v>
      </c>
      <c r="F6" s="10">
        <v>88</v>
      </c>
      <c r="G6" s="10">
        <v>879</v>
      </c>
      <c r="H6" s="10">
        <v>548.46</v>
      </c>
      <c r="I6" s="10"/>
      <c r="J6" s="10">
        <v>23.04</v>
      </c>
      <c r="K6" s="10">
        <v>360</v>
      </c>
      <c r="L6" s="13">
        <f t="shared" si="1"/>
        <v>5029.07</v>
      </c>
      <c r="M6" s="13">
        <v>37180</v>
      </c>
      <c r="N6" s="9">
        <v>4051</v>
      </c>
      <c r="O6" s="9"/>
      <c r="P6" s="9">
        <v>428.72</v>
      </c>
      <c r="Q6" s="13">
        <f t="shared" si="0"/>
        <v>46688.79</v>
      </c>
    </row>
    <row r="7" spans="1:17" x14ac:dyDescent="0.25">
      <c r="A7" s="1"/>
      <c r="B7" s="2" t="s">
        <v>3</v>
      </c>
      <c r="C7" s="10">
        <v>3057.3</v>
      </c>
      <c r="D7" s="10"/>
      <c r="E7" s="10">
        <v>1050</v>
      </c>
      <c r="F7" s="10">
        <v>87.75</v>
      </c>
      <c r="G7" s="10">
        <v>863</v>
      </c>
      <c r="H7" s="10">
        <v>300</v>
      </c>
      <c r="I7" s="10">
        <v>58.68</v>
      </c>
      <c r="J7" s="10"/>
      <c r="K7" s="10">
        <v>2268</v>
      </c>
      <c r="L7" s="13">
        <f t="shared" si="1"/>
        <v>7684.7300000000005</v>
      </c>
      <c r="M7" s="9">
        <v>31000</v>
      </c>
      <c r="N7" s="9">
        <v>3271.99</v>
      </c>
      <c r="O7" s="9">
        <v>8175.2</v>
      </c>
      <c r="P7" s="9"/>
      <c r="Q7" s="13">
        <f t="shared" si="0"/>
        <v>50131.92</v>
      </c>
    </row>
    <row r="8" spans="1:17" x14ac:dyDescent="0.25">
      <c r="A8" s="1"/>
      <c r="B8" s="2" t="s">
        <v>4</v>
      </c>
      <c r="C8" s="10"/>
      <c r="D8" s="10">
        <v>1030.05</v>
      </c>
      <c r="E8" s="10">
        <v>1050</v>
      </c>
      <c r="F8" s="10">
        <v>88</v>
      </c>
      <c r="G8" s="10">
        <v>1172</v>
      </c>
      <c r="H8" s="10">
        <v>756.92</v>
      </c>
      <c r="I8" s="10">
        <v>150</v>
      </c>
      <c r="J8" s="10">
        <v>75.39</v>
      </c>
      <c r="K8" s="10">
        <v>1180.5999999999999</v>
      </c>
      <c r="L8" s="13">
        <f t="shared" si="1"/>
        <v>5502.9600000000009</v>
      </c>
      <c r="M8" s="9">
        <v>21000</v>
      </c>
      <c r="N8" s="9"/>
      <c r="O8" s="9">
        <v>8463.41</v>
      </c>
      <c r="P8" s="9">
        <v>533.97</v>
      </c>
      <c r="Q8" s="13">
        <f t="shared" si="0"/>
        <v>35500.339999999997</v>
      </c>
    </row>
    <row r="9" spans="1:17" x14ac:dyDescent="0.25">
      <c r="A9" s="1"/>
      <c r="B9" s="2" t="s">
        <v>5</v>
      </c>
      <c r="C9" s="10">
        <v>1725.07</v>
      </c>
      <c r="D9" s="10">
        <v>588.6</v>
      </c>
      <c r="E9" s="10">
        <v>1050</v>
      </c>
      <c r="F9" s="10">
        <v>87.25</v>
      </c>
      <c r="G9" s="10">
        <v>1259</v>
      </c>
      <c r="H9" s="10">
        <v>539.46</v>
      </c>
      <c r="I9" s="10">
        <v>51.32</v>
      </c>
      <c r="J9" s="10">
        <v>86.86</v>
      </c>
      <c r="K9" s="10">
        <v>1185.97</v>
      </c>
      <c r="L9" s="13">
        <f t="shared" si="1"/>
        <v>6573.53</v>
      </c>
      <c r="M9" s="9">
        <v>14000</v>
      </c>
      <c r="N9" s="9">
        <v>463.46</v>
      </c>
      <c r="O9" s="9">
        <v>11972.99</v>
      </c>
      <c r="P9" s="9">
        <v>485.22</v>
      </c>
      <c r="Q9" s="13">
        <f t="shared" si="0"/>
        <v>33495.199999999997</v>
      </c>
    </row>
    <row r="10" spans="1:17" x14ac:dyDescent="0.25">
      <c r="A10" s="1"/>
      <c r="B10" s="2" t="s">
        <v>6</v>
      </c>
      <c r="C10" s="10">
        <v>1725.07</v>
      </c>
      <c r="D10" s="10"/>
      <c r="E10" s="10">
        <v>1050</v>
      </c>
      <c r="F10" s="10">
        <v>87.25</v>
      </c>
      <c r="G10" s="10">
        <v>1159</v>
      </c>
      <c r="H10" s="10">
        <v>641.46</v>
      </c>
      <c r="I10" s="10"/>
      <c r="J10" s="10">
        <v>175.26</v>
      </c>
      <c r="K10" s="10">
        <v>560</v>
      </c>
      <c r="L10" s="13">
        <f t="shared" si="1"/>
        <v>5398.04</v>
      </c>
      <c r="M10" s="9">
        <v>13000</v>
      </c>
      <c r="N10" s="9"/>
      <c r="O10" s="9">
        <v>9944.4599999999991</v>
      </c>
      <c r="P10" s="9">
        <v>659.5</v>
      </c>
      <c r="Q10" s="13">
        <f t="shared" si="0"/>
        <v>29002</v>
      </c>
    </row>
    <row r="11" spans="1:17" x14ac:dyDescent="0.25">
      <c r="A11" s="1"/>
      <c r="B11" s="2" t="s">
        <v>7</v>
      </c>
      <c r="C11" s="10">
        <v>3450.14</v>
      </c>
      <c r="D11" s="10">
        <v>1377</v>
      </c>
      <c r="E11" s="10">
        <v>1050</v>
      </c>
      <c r="F11" s="10">
        <v>94.75</v>
      </c>
      <c r="G11" s="10">
        <v>1001</v>
      </c>
      <c r="H11" s="10">
        <v>383.9</v>
      </c>
      <c r="I11" s="10"/>
      <c r="J11" s="10">
        <v>20.18</v>
      </c>
      <c r="K11" s="10">
        <v>635</v>
      </c>
      <c r="L11" s="18">
        <f t="shared" si="1"/>
        <v>8011.9699999999993</v>
      </c>
      <c r="M11" s="9">
        <v>12000</v>
      </c>
      <c r="N11" s="9">
        <v>3500</v>
      </c>
      <c r="O11" s="9">
        <v>8745.09</v>
      </c>
      <c r="P11" s="9">
        <v>475.43</v>
      </c>
      <c r="Q11" s="13">
        <f t="shared" si="0"/>
        <v>32732.49</v>
      </c>
    </row>
    <row r="12" spans="1:17" x14ac:dyDescent="0.25">
      <c r="A12" s="1"/>
      <c r="B12" s="2" t="s">
        <v>8</v>
      </c>
      <c r="C12" s="10"/>
      <c r="D12" s="10">
        <v>688.5</v>
      </c>
      <c r="E12" s="10">
        <v>1050</v>
      </c>
      <c r="F12" s="10">
        <v>97.25</v>
      </c>
      <c r="G12" s="10">
        <v>864</v>
      </c>
      <c r="H12" s="10">
        <v>356.18</v>
      </c>
      <c r="I12" s="10"/>
      <c r="J12" s="10">
        <v>26.25</v>
      </c>
      <c r="K12" s="10">
        <v>655</v>
      </c>
      <c r="L12" s="13">
        <f t="shared" si="1"/>
        <v>3737.18</v>
      </c>
      <c r="M12" s="9">
        <v>2000</v>
      </c>
      <c r="N12" s="9">
        <v>500</v>
      </c>
      <c r="O12" s="9">
        <v>5441.5</v>
      </c>
      <c r="P12" s="9">
        <v>481.01</v>
      </c>
      <c r="Q12" s="13">
        <f t="shared" si="0"/>
        <v>12159.69</v>
      </c>
    </row>
    <row r="13" spans="1:17" x14ac:dyDescent="0.25">
      <c r="A13" s="1"/>
      <c r="B13" s="2" t="s">
        <v>9</v>
      </c>
      <c r="C13" s="10">
        <v>1725.07</v>
      </c>
      <c r="D13" s="10"/>
      <c r="E13" s="10">
        <v>1050</v>
      </c>
      <c r="F13" s="10">
        <v>97.25</v>
      </c>
      <c r="G13" s="10">
        <v>512</v>
      </c>
      <c r="H13" s="10">
        <v>896.46</v>
      </c>
      <c r="I13" s="10"/>
      <c r="J13" s="10">
        <v>796.17</v>
      </c>
      <c r="K13" s="10">
        <v>2272.6</v>
      </c>
      <c r="L13" s="13">
        <f t="shared" si="1"/>
        <v>7349.5499999999993</v>
      </c>
      <c r="M13" s="9">
        <v>14000</v>
      </c>
      <c r="N13" s="9">
        <v>1350</v>
      </c>
      <c r="O13" s="9">
        <v>2469.19</v>
      </c>
      <c r="P13" s="9">
        <v>453.6</v>
      </c>
      <c r="Q13" s="13">
        <f t="shared" si="0"/>
        <v>25622.339999999997</v>
      </c>
    </row>
    <row r="14" spans="1:17" x14ac:dyDescent="0.25">
      <c r="A14" s="1"/>
      <c r="B14" s="2" t="s">
        <v>10</v>
      </c>
      <c r="C14" s="10">
        <v>1725.07</v>
      </c>
      <c r="D14" s="10">
        <v>877.5</v>
      </c>
      <c r="E14" s="10">
        <v>1050</v>
      </c>
      <c r="F14" s="10">
        <v>99.75</v>
      </c>
      <c r="G14" s="10">
        <v>718</v>
      </c>
      <c r="H14" s="10">
        <v>739.92</v>
      </c>
      <c r="I14" s="10"/>
      <c r="J14" s="10">
        <v>45.43</v>
      </c>
      <c r="K14" s="10">
        <v>680</v>
      </c>
      <c r="L14" s="13">
        <f t="shared" si="1"/>
        <v>5935.67</v>
      </c>
      <c r="M14" s="9">
        <v>21000</v>
      </c>
      <c r="N14" s="9">
        <v>3112</v>
      </c>
      <c r="O14" s="9">
        <v>2232.9699999999998</v>
      </c>
      <c r="P14" s="9">
        <v>696.87</v>
      </c>
      <c r="Q14" s="13">
        <f t="shared" si="0"/>
        <v>32977.51</v>
      </c>
    </row>
    <row r="15" spans="1:17" x14ac:dyDescent="0.25">
      <c r="A15" s="1"/>
      <c r="B15" s="2" t="s">
        <v>11</v>
      </c>
      <c r="C15" s="10">
        <v>3450.07</v>
      </c>
      <c r="D15" s="10">
        <v>588.6</v>
      </c>
      <c r="E15" s="10">
        <v>1050</v>
      </c>
      <c r="F15" s="10">
        <v>487.09</v>
      </c>
      <c r="G15" s="10">
        <v>634</v>
      </c>
      <c r="H15" s="10">
        <v>90.28</v>
      </c>
      <c r="I15" s="10"/>
      <c r="J15" s="10"/>
      <c r="K15" s="10">
        <v>432</v>
      </c>
      <c r="L15" s="11">
        <f t="shared" si="1"/>
        <v>6732.04</v>
      </c>
      <c r="M15" s="9">
        <v>11000</v>
      </c>
      <c r="N15" s="9">
        <v>1500</v>
      </c>
      <c r="O15" s="9">
        <v>1773.22</v>
      </c>
      <c r="P15" s="9"/>
      <c r="Q15" s="13">
        <f t="shared" si="0"/>
        <v>21005.260000000002</v>
      </c>
    </row>
    <row r="16" spans="1:17" ht="26.25" customHeight="1" x14ac:dyDescent="0.25">
      <c r="A16" s="1"/>
      <c r="B16" s="5" t="s">
        <v>31</v>
      </c>
      <c r="C16" s="6">
        <f t="shared" ref="C16:P16" si="2">SUM(C4:C15)</f>
        <v>19879.53</v>
      </c>
      <c r="D16" s="6">
        <f t="shared" si="2"/>
        <v>7861.8600000000006</v>
      </c>
      <c r="E16" s="6">
        <f t="shared" si="2"/>
        <v>12600</v>
      </c>
      <c r="F16" s="6">
        <f t="shared" si="2"/>
        <v>1870.83</v>
      </c>
      <c r="G16" s="6">
        <f t="shared" si="2"/>
        <v>10201</v>
      </c>
      <c r="H16" s="6">
        <f t="shared" si="2"/>
        <v>6252.45</v>
      </c>
      <c r="I16" s="6">
        <f t="shared" si="2"/>
        <v>416.05</v>
      </c>
      <c r="J16" s="6">
        <f t="shared" si="2"/>
        <v>1352.49</v>
      </c>
      <c r="K16" s="6">
        <f t="shared" si="2"/>
        <v>13484.11</v>
      </c>
      <c r="L16" s="6">
        <f t="shared" si="2"/>
        <v>73918.319999999992</v>
      </c>
      <c r="M16" s="7">
        <f t="shared" si="2"/>
        <v>222812.94</v>
      </c>
      <c r="N16" s="7">
        <f t="shared" si="2"/>
        <v>21748.44</v>
      </c>
      <c r="O16" s="7">
        <f t="shared" si="2"/>
        <v>62552.25</v>
      </c>
      <c r="P16" s="7">
        <f t="shared" si="2"/>
        <v>4951.47</v>
      </c>
      <c r="Q16" s="6">
        <f t="shared" si="0"/>
        <v>385983.42</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19879.53</v>
      </c>
      <c r="D18" s="6">
        <f t="shared" si="3"/>
        <v>7861.8600000000006</v>
      </c>
      <c r="E18" s="6">
        <f t="shared" si="3"/>
        <v>12600</v>
      </c>
      <c r="F18" s="6">
        <f t="shared" si="3"/>
        <v>1870.83</v>
      </c>
      <c r="G18" s="6">
        <f t="shared" si="3"/>
        <v>10201</v>
      </c>
      <c r="H18" s="6">
        <f t="shared" si="3"/>
        <v>6252.45</v>
      </c>
      <c r="I18" s="6">
        <f>(I16-I17)</f>
        <v>416.05</v>
      </c>
      <c r="J18" s="6">
        <f t="shared" ref="J18:Q18" si="4">(J16-J17)</f>
        <v>1352.49</v>
      </c>
      <c r="K18" s="6">
        <f t="shared" si="4"/>
        <v>13484.11</v>
      </c>
      <c r="L18" s="6">
        <f t="shared" si="4"/>
        <v>73918.319999999992</v>
      </c>
      <c r="M18" s="6">
        <f t="shared" si="4"/>
        <v>222812.94</v>
      </c>
      <c r="N18" s="6">
        <f t="shared" si="4"/>
        <v>21748.44</v>
      </c>
      <c r="O18" s="6">
        <f t="shared" si="4"/>
        <v>62552.25</v>
      </c>
      <c r="P18" s="6">
        <f t="shared" si="4"/>
        <v>4951.47</v>
      </c>
      <c r="Q18" s="6">
        <f t="shared" si="4"/>
        <v>385983.42</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1656.6274999999998</v>
      </c>
      <c r="D20" s="6">
        <f t="shared" ref="D20:Q20" si="5">D16/D19</f>
        <v>655.15500000000009</v>
      </c>
      <c r="E20" s="6">
        <f t="shared" si="5"/>
        <v>1050</v>
      </c>
      <c r="F20" s="6">
        <f t="shared" si="5"/>
        <v>155.9025</v>
      </c>
      <c r="G20" s="6">
        <f t="shared" si="5"/>
        <v>850.08333333333337</v>
      </c>
      <c r="H20" s="6">
        <f t="shared" si="5"/>
        <v>521.03750000000002</v>
      </c>
      <c r="I20" s="6">
        <f t="shared" si="5"/>
        <v>34.670833333333334</v>
      </c>
      <c r="J20" s="6">
        <f t="shared" si="5"/>
        <v>112.7075</v>
      </c>
      <c r="K20" s="6">
        <f t="shared" si="5"/>
        <v>1123.6758333333335</v>
      </c>
      <c r="L20" s="6">
        <f>L18/L19</f>
        <v>6159.86</v>
      </c>
      <c r="M20" s="6">
        <f t="shared" si="5"/>
        <v>18567.744999999999</v>
      </c>
      <c r="N20" s="6">
        <f t="shared" si="5"/>
        <v>1812.37</v>
      </c>
      <c r="O20" s="6">
        <f t="shared" si="5"/>
        <v>5212.6875</v>
      </c>
      <c r="P20" s="6">
        <f t="shared" si="5"/>
        <v>412.6225</v>
      </c>
      <c r="Q20" s="6">
        <f t="shared" si="5"/>
        <v>32165.285</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opLeftCell="A7" workbookViewId="0">
      <selection activeCell="G23" sqref="G23"/>
    </sheetView>
  </sheetViews>
  <sheetFormatPr defaultRowHeight="15" x14ac:dyDescent="0.25"/>
  <cols>
    <col min="2" max="2" width="24" customWidth="1"/>
    <col min="3" max="3" width="14.140625" customWidth="1"/>
    <col min="4" max="4" width="11.85546875" bestFit="1" customWidth="1"/>
    <col min="5" max="5" width="15" customWidth="1"/>
    <col min="6" max="6" width="14.28515625" bestFit="1" customWidth="1"/>
    <col min="10" max="10" width="16.7109375" customWidth="1"/>
  </cols>
  <sheetData>
    <row r="2" spans="2:5" ht="18.75" x14ac:dyDescent="0.3">
      <c r="C2" s="43" t="s">
        <v>101</v>
      </c>
      <c r="D2" s="43"/>
      <c r="E2" s="43"/>
    </row>
    <row r="4" spans="2:5" x14ac:dyDescent="0.25">
      <c r="B4" s="1"/>
      <c r="C4" s="2" t="s">
        <v>69</v>
      </c>
      <c r="D4" s="2" t="s">
        <v>94</v>
      </c>
      <c r="E4" s="2" t="s">
        <v>95</v>
      </c>
    </row>
    <row r="5" spans="2:5" x14ac:dyDescent="0.25">
      <c r="B5" s="1" t="s">
        <v>81</v>
      </c>
      <c r="C5" s="36">
        <v>1000</v>
      </c>
      <c r="D5" s="1"/>
      <c r="E5" s="36">
        <v>1000</v>
      </c>
    </row>
    <row r="6" spans="2:5" x14ac:dyDescent="0.25">
      <c r="B6" s="1"/>
      <c r="C6" s="1"/>
      <c r="D6" s="1"/>
      <c r="E6" s="1"/>
    </row>
    <row r="7" spans="2:5" x14ac:dyDescent="0.25">
      <c r="B7" s="1" t="s">
        <v>102</v>
      </c>
      <c r="C7" s="36">
        <v>4999.99</v>
      </c>
      <c r="D7" s="1"/>
      <c r="E7" s="36">
        <v>4999.99</v>
      </c>
    </row>
    <row r="8" spans="2:5" x14ac:dyDescent="0.25">
      <c r="B8" s="1" t="s">
        <v>103</v>
      </c>
      <c r="C8" s="36">
        <v>1520</v>
      </c>
      <c r="D8" s="1"/>
      <c r="E8" s="36">
        <v>1520</v>
      </c>
    </row>
    <row r="9" spans="2:5" x14ac:dyDescent="0.25">
      <c r="B9" s="1" t="s">
        <v>104</v>
      </c>
      <c r="C9" s="36">
        <v>531</v>
      </c>
      <c r="D9" s="1"/>
      <c r="E9" s="36">
        <v>531</v>
      </c>
    </row>
    <row r="10" spans="2:5" x14ac:dyDescent="0.25">
      <c r="B10" s="1" t="s">
        <v>105</v>
      </c>
      <c r="C10" s="36">
        <v>3271.99</v>
      </c>
      <c r="D10" s="1"/>
      <c r="E10" s="36">
        <v>3291.99</v>
      </c>
    </row>
    <row r="11" spans="2:5" x14ac:dyDescent="0.25">
      <c r="B11" s="1" t="s">
        <v>106</v>
      </c>
      <c r="C11" s="36">
        <v>463.46</v>
      </c>
      <c r="D11" s="36">
        <v>500</v>
      </c>
      <c r="E11" s="36">
        <v>963.46</v>
      </c>
    </row>
    <row r="12" spans="2:5" x14ac:dyDescent="0.25">
      <c r="B12" s="1" t="s">
        <v>107</v>
      </c>
      <c r="C12" s="36">
        <v>4152</v>
      </c>
      <c r="D12" s="36">
        <v>1000</v>
      </c>
      <c r="E12" s="36">
        <v>5152</v>
      </c>
    </row>
    <row r="13" spans="2:5" x14ac:dyDescent="0.25">
      <c r="B13" s="1" t="s">
        <v>108</v>
      </c>
      <c r="C13" s="36">
        <v>2800</v>
      </c>
      <c r="D13" s="1"/>
      <c r="E13" s="36">
        <v>2800</v>
      </c>
    </row>
    <row r="14" spans="2:5" x14ac:dyDescent="0.25">
      <c r="B14" s="1" t="s">
        <v>109</v>
      </c>
      <c r="C14" s="36">
        <v>1835</v>
      </c>
      <c r="D14" s="36">
        <v>2000</v>
      </c>
      <c r="E14" s="36">
        <v>3835</v>
      </c>
    </row>
    <row r="15" spans="2:5" x14ac:dyDescent="0.25">
      <c r="B15" s="1" t="s">
        <v>110</v>
      </c>
      <c r="C15" s="36">
        <v>175</v>
      </c>
      <c r="D15" s="1"/>
      <c r="E15" s="36">
        <v>175</v>
      </c>
    </row>
    <row r="16" spans="2:5" x14ac:dyDescent="0.25">
      <c r="B16" s="1" t="s">
        <v>111</v>
      </c>
      <c r="C16" s="1"/>
      <c r="D16" s="36">
        <v>2455.5</v>
      </c>
      <c r="E16" s="36">
        <v>2455.5</v>
      </c>
    </row>
    <row r="17" spans="2:5" x14ac:dyDescent="0.25">
      <c r="B17" s="1"/>
      <c r="C17" s="36"/>
      <c r="D17" s="25"/>
      <c r="E17" s="36"/>
    </row>
    <row r="18" spans="2:5" x14ac:dyDescent="0.25">
      <c r="B18" s="1"/>
      <c r="C18" s="1"/>
      <c r="D18" s="1"/>
      <c r="E18" s="1"/>
    </row>
    <row r="19" spans="2:5" x14ac:dyDescent="0.25">
      <c r="B19" s="1" t="s">
        <v>65</v>
      </c>
      <c r="C19" s="37">
        <f>SUM(C5:C17)</f>
        <v>20748.439999999999</v>
      </c>
      <c r="D19" s="36">
        <v>5955.5</v>
      </c>
      <c r="E19" s="37">
        <f>SUM(E5:E17)</f>
        <v>26723.94</v>
      </c>
    </row>
    <row r="22" spans="2:5" x14ac:dyDescent="0.25">
      <c r="D22" s="38" t="s">
        <v>70</v>
      </c>
      <c r="E22" s="38"/>
    </row>
    <row r="23" spans="2:5" x14ac:dyDescent="0.25">
      <c r="B23" t="s">
        <v>112</v>
      </c>
      <c r="C23" s="34">
        <v>667.63</v>
      </c>
    </row>
    <row r="24" spans="2:5" ht="30" x14ac:dyDescent="0.25">
      <c r="B24" s="39" t="s">
        <v>113</v>
      </c>
      <c r="C24" s="34">
        <v>18900</v>
      </c>
    </row>
    <row r="26" spans="2:5" x14ac:dyDescent="0.25">
      <c r="B26" t="s">
        <v>72</v>
      </c>
      <c r="C26" s="34">
        <v>19567.63</v>
      </c>
    </row>
    <row r="27" spans="2:5" x14ac:dyDescent="0.25">
      <c r="B27" t="s">
        <v>77</v>
      </c>
      <c r="C27" s="34">
        <v>20248.439999999999</v>
      </c>
    </row>
    <row r="28" spans="2:5" ht="22.5" customHeight="1" x14ac:dyDescent="0.25">
      <c r="B28" t="s">
        <v>78</v>
      </c>
      <c r="C28" s="45">
        <v>1180.81</v>
      </c>
      <c r="D28" s="44" t="s">
        <v>115</v>
      </c>
      <c r="E28" s="44"/>
    </row>
    <row r="29" spans="2:5" x14ac:dyDescent="0.25">
      <c r="B29" s="42" t="s">
        <v>114</v>
      </c>
      <c r="C29" s="34"/>
      <c r="E29" s="44"/>
    </row>
    <row r="30" spans="2:5" ht="17.25" x14ac:dyDescent="0.4">
      <c r="C30" s="40"/>
    </row>
  </sheetData>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D3" workbookViewId="0">
      <selection activeCell="O23" sqref="O23"/>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116</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100</v>
      </c>
      <c r="N3" s="3" t="s">
        <v>25</v>
      </c>
      <c r="O3" s="3" t="s">
        <v>86</v>
      </c>
      <c r="P3" s="3" t="s">
        <v>27</v>
      </c>
      <c r="Q3" s="3" t="s">
        <v>28</v>
      </c>
    </row>
    <row r="4" spans="1:17" x14ac:dyDescent="0.25">
      <c r="A4" s="1"/>
      <c r="B4" s="2" t="s">
        <v>0</v>
      </c>
      <c r="C4" s="10">
        <v>1725.07</v>
      </c>
      <c r="D4" s="10"/>
      <c r="E4" s="10">
        <v>1050</v>
      </c>
      <c r="F4" s="10">
        <v>168.54</v>
      </c>
      <c r="G4" s="10">
        <v>584</v>
      </c>
      <c r="H4" s="10">
        <v>1035.08</v>
      </c>
      <c r="I4" s="10">
        <v>77.040000000000006</v>
      </c>
      <c r="J4" s="10">
        <v>34.340000000000003</v>
      </c>
      <c r="K4" s="10">
        <v>1937.2</v>
      </c>
      <c r="L4" s="11">
        <v>6551.27</v>
      </c>
      <c r="M4" s="10">
        <v>5000</v>
      </c>
      <c r="N4" s="10">
        <v>1000</v>
      </c>
      <c r="O4" s="10"/>
      <c r="P4" s="10">
        <v>1777.46</v>
      </c>
      <c r="Q4" s="13">
        <f t="shared" ref="Q4:Q17" si="0">SUM(L4:P4)</f>
        <v>14328.73</v>
      </c>
    </row>
    <row r="5" spans="1:17" x14ac:dyDescent="0.25">
      <c r="A5" s="1"/>
      <c r="B5" s="2" t="s">
        <v>1</v>
      </c>
      <c r="C5" s="10"/>
      <c r="D5" s="10">
        <v>1177.2</v>
      </c>
      <c r="E5" s="10">
        <v>1050</v>
      </c>
      <c r="F5" s="10">
        <v>99.75</v>
      </c>
      <c r="G5" s="10">
        <v>972</v>
      </c>
      <c r="H5" s="10">
        <v>613</v>
      </c>
      <c r="I5" s="10"/>
      <c r="J5" s="10"/>
      <c r="K5" s="10">
        <v>357</v>
      </c>
      <c r="L5" s="13">
        <f t="shared" ref="L5:L15" si="1">SUM(C5:K5)</f>
        <v>4268.95</v>
      </c>
      <c r="M5" s="10">
        <v>5000</v>
      </c>
      <c r="N5" s="10"/>
      <c r="O5" s="10">
        <v>4518.46</v>
      </c>
      <c r="P5" s="10"/>
      <c r="Q5" s="13">
        <f t="shared" si="0"/>
        <v>13787.41</v>
      </c>
    </row>
    <row r="6" spans="1:17" x14ac:dyDescent="0.25">
      <c r="A6" s="1"/>
      <c r="B6" s="2" t="s">
        <v>2</v>
      </c>
      <c r="C6" s="10">
        <v>1725</v>
      </c>
      <c r="D6" s="10">
        <v>588.6</v>
      </c>
      <c r="E6" s="10">
        <v>1050</v>
      </c>
      <c r="F6" s="10">
        <v>100</v>
      </c>
      <c r="G6" s="10">
        <v>714</v>
      </c>
      <c r="H6" s="10">
        <v>941.06</v>
      </c>
      <c r="I6" s="10"/>
      <c r="J6" s="10"/>
      <c r="K6" s="10">
        <v>1466.85</v>
      </c>
      <c r="L6" s="13">
        <f t="shared" si="1"/>
        <v>6585.51</v>
      </c>
      <c r="M6" s="10">
        <v>1000</v>
      </c>
      <c r="N6" s="10"/>
      <c r="O6" s="10">
        <v>3762.14</v>
      </c>
      <c r="P6" s="10"/>
      <c r="Q6" s="13">
        <f t="shared" si="0"/>
        <v>11347.65</v>
      </c>
    </row>
    <row r="7" spans="1:17" x14ac:dyDescent="0.25">
      <c r="A7" s="1"/>
      <c r="B7" s="2" t="s">
        <v>3</v>
      </c>
      <c r="C7" s="10">
        <v>3450.14</v>
      </c>
      <c r="D7" s="10">
        <v>688.5</v>
      </c>
      <c r="E7" s="10">
        <v>1050</v>
      </c>
      <c r="F7" s="10">
        <v>100</v>
      </c>
      <c r="G7" s="10">
        <v>1546</v>
      </c>
      <c r="H7" s="10">
        <v>1258.44</v>
      </c>
      <c r="I7" s="10">
        <v>66.650000000000006</v>
      </c>
      <c r="J7" s="10"/>
      <c r="K7" s="10">
        <v>2842.6</v>
      </c>
      <c r="L7" s="13">
        <f t="shared" si="1"/>
        <v>11002.33</v>
      </c>
      <c r="M7" s="10"/>
      <c r="N7" s="10"/>
      <c r="O7" s="10">
        <v>9186.73</v>
      </c>
      <c r="P7" s="10">
        <v>966.84</v>
      </c>
      <c r="Q7" s="13">
        <f t="shared" si="0"/>
        <v>21155.899999999998</v>
      </c>
    </row>
    <row r="8" spans="1:17" x14ac:dyDescent="0.25">
      <c r="A8" s="1"/>
      <c r="B8" s="2" t="s">
        <v>4</v>
      </c>
      <c r="C8" s="10"/>
      <c r="D8" s="10">
        <v>695.3</v>
      </c>
      <c r="E8" s="10">
        <v>1050</v>
      </c>
      <c r="F8" s="10">
        <v>99.75</v>
      </c>
      <c r="G8" s="10">
        <v>1538</v>
      </c>
      <c r="H8" s="10">
        <v>102</v>
      </c>
      <c r="I8" s="10"/>
      <c r="J8" s="10"/>
      <c r="K8" s="10"/>
      <c r="L8" s="13">
        <f t="shared" si="1"/>
        <v>3485.05</v>
      </c>
      <c r="M8" s="10"/>
      <c r="N8" s="10">
        <v>863.9</v>
      </c>
      <c r="O8" s="10">
        <v>10920.44</v>
      </c>
      <c r="P8" s="10"/>
      <c r="Q8" s="13">
        <f t="shared" si="0"/>
        <v>15269.39</v>
      </c>
    </row>
    <row r="9" spans="1:17" x14ac:dyDescent="0.25">
      <c r="A9" s="1"/>
      <c r="B9" s="2" t="s">
        <v>5</v>
      </c>
      <c r="C9" s="10">
        <v>2174.64</v>
      </c>
      <c r="D9" s="10">
        <v>867.18</v>
      </c>
      <c r="E9" s="10">
        <v>1050</v>
      </c>
      <c r="F9" s="10">
        <v>100</v>
      </c>
      <c r="G9" s="10">
        <v>1515</v>
      </c>
      <c r="H9" s="10">
        <v>95</v>
      </c>
      <c r="I9" s="10"/>
      <c r="J9" s="10">
        <v>26.6</v>
      </c>
      <c r="K9" s="10"/>
      <c r="L9" s="13">
        <f t="shared" si="1"/>
        <v>5828.42</v>
      </c>
      <c r="M9" s="10"/>
      <c r="N9" s="10">
        <v>2183</v>
      </c>
      <c r="O9" s="10">
        <v>14813.3</v>
      </c>
      <c r="P9" s="10">
        <v>835.38</v>
      </c>
      <c r="Q9" s="13">
        <f t="shared" si="0"/>
        <v>23660.100000000002</v>
      </c>
    </row>
    <row r="10" spans="1:17" x14ac:dyDescent="0.25">
      <c r="A10" s="1"/>
      <c r="B10" s="2" t="s">
        <v>6</v>
      </c>
      <c r="C10" s="10">
        <v>2174.64</v>
      </c>
      <c r="D10" s="10"/>
      <c r="E10" s="10">
        <v>1050</v>
      </c>
      <c r="F10" s="10">
        <v>99.75</v>
      </c>
      <c r="G10" s="10">
        <v>1197.74</v>
      </c>
      <c r="H10" s="10">
        <v>1056.6099999999999</v>
      </c>
      <c r="I10" s="10"/>
      <c r="J10" s="10">
        <v>72.680000000000007</v>
      </c>
      <c r="K10" s="10">
        <v>2746.58</v>
      </c>
      <c r="L10" s="13">
        <f t="shared" si="1"/>
        <v>8398</v>
      </c>
      <c r="M10" s="10"/>
      <c r="N10" s="10">
        <v>1857</v>
      </c>
      <c r="O10" s="10">
        <v>13958.14</v>
      </c>
      <c r="P10" s="10">
        <v>416</v>
      </c>
      <c r="Q10" s="13">
        <f t="shared" si="0"/>
        <v>24629.14</v>
      </c>
    </row>
    <row r="11" spans="1:17" x14ac:dyDescent="0.25">
      <c r="A11" s="1"/>
      <c r="B11" s="2" t="s">
        <v>7</v>
      </c>
      <c r="C11" s="10">
        <v>2174.64</v>
      </c>
      <c r="D11" s="10">
        <v>1434.36</v>
      </c>
      <c r="E11" s="10">
        <v>1050</v>
      </c>
      <c r="F11" s="10">
        <v>100</v>
      </c>
      <c r="G11" s="10">
        <v>1165</v>
      </c>
      <c r="H11" s="10">
        <v>550</v>
      </c>
      <c r="I11" s="10"/>
      <c r="J11" s="10"/>
      <c r="K11" s="10">
        <v>693</v>
      </c>
      <c r="L11" s="18">
        <f t="shared" si="1"/>
        <v>7167</v>
      </c>
      <c r="M11" s="10"/>
      <c r="N11" s="10"/>
      <c r="O11" s="10">
        <v>9379.67</v>
      </c>
      <c r="P11" s="10"/>
      <c r="Q11" s="13">
        <f t="shared" si="0"/>
        <v>16546.669999999998</v>
      </c>
    </row>
    <row r="12" spans="1:17" x14ac:dyDescent="0.25">
      <c r="A12" s="1"/>
      <c r="B12" s="2" t="s">
        <v>8</v>
      </c>
      <c r="C12" s="10">
        <v>4349.28</v>
      </c>
      <c r="D12" s="10">
        <v>717.18</v>
      </c>
      <c r="E12" s="10">
        <v>1050</v>
      </c>
      <c r="F12" s="10">
        <v>100</v>
      </c>
      <c r="G12" s="10">
        <v>1038</v>
      </c>
      <c r="H12" s="10">
        <v>1074.44</v>
      </c>
      <c r="I12" s="10"/>
      <c r="J12" s="10">
        <v>36.840000000000003</v>
      </c>
      <c r="K12" s="10">
        <v>650</v>
      </c>
      <c r="L12" s="13">
        <f t="shared" si="1"/>
        <v>9015.74</v>
      </c>
      <c r="M12" s="10">
        <v>1000</v>
      </c>
      <c r="N12" s="10">
        <v>300</v>
      </c>
      <c r="O12" s="10">
        <v>8176.75</v>
      </c>
      <c r="P12" s="10">
        <v>858.21</v>
      </c>
      <c r="Q12" s="13">
        <f t="shared" si="0"/>
        <v>19350.699999999997</v>
      </c>
    </row>
    <row r="13" spans="1:17" x14ac:dyDescent="0.25">
      <c r="A13" s="1"/>
      <c r="B13" s="2" t="s">
        <v>9</v>
      </c>
      <c r="C13" s="10">
        <v>2174.64</v>
      </c>
      <c r="D13" s="10"/>
      <c r="E13" s="10">
        <v>1050</v>
      </c>
      <c r="F13" s="10">
        <v>105.75</v>
      </c>
      <c r="G13" s="10">
        <v>874</v>
      </c>
      <c r="H13" s="10">
        <v>185</v>
      </c>
      <c r="I13" s="10"/>
      <c r="J13" s="10"/>
      <c r="K13" s="10">
        <v>455</v>
      </c>
      <c r="L13" s="13">
        <f t="shared" si="1"/>
        <v>4844.3899999999994</v>
      </c>
      <c r="M13" s="10"/>
      <c r="N13" s="10"/>
      <c r="O13" s="10">
        <v>2655.97</v>
      </c>
      <c r="P13" s="10"/>
      <c r="Q13" s="13">
        <f t="shared" si="0"/>
        <v>7500.3599999999988</v>
      </c>
    </row>
    <row r="14" spans="1:17" x14ac:dyDescent="0.25">
      <c r="A14" s="1"/>
      <c r="B14" s="2" t="s">
        <v>10</v>
      </c>
      <c r="C14" s="10">
        <v>2174.64</v>
      </c>
      <c r="D14" s="10">
        <v>1434.36</v>
      </c>
      <c r="E14" s="10">
        <v>1050</v>
      </c>
      <c r="F14" s="10">
        <v>110</v>
      </c>
      <c r="G14" s="10">
        <v>772</v>
      </c>
      <c r="H14" s="10">
        <v>1325.56</v>
      </c>
      <c r="I14" s="10"/>
      <c r="J14" s="10">
        <v>131</v>
      </c>
      <c r="K14" s="10">
        <v>839.49</v>
      </c>
      <c r="L14" s="13">
        <f t="shared" si="1"/>
        <v>7837.0499999999993</v>
      </c>
      <c r="M14" s="10"/>
      <c r="N14" s="10">
        <v>2855.5</v>
      </c>
      <c r="O14" s="10">
        <v>2459.41</v>
      </c>
      <c r="P14" s="10">
        <v>913.19</v>
      </c>
      <c r="Q14" s="13">
        <f t="shared" si="0"/>
        <v>14065.15</v>
      </c>
    </row>
    <row r="15" spans="1:17" x14ac:dyDescent="0.25">
      <c r="A15" s="1"/>
      <c r="B15" s="2" t="s">
        <v>11</v>
      </c>
      <c r="C15" s="10">
        <v>2174.64</v>
      </c>
      <c r="D15" s="10"/>
      <c r="E15" s="10">
        <v>1050</v>
      </c>
      <c r="F15" s="10">
        <v>107.75</v>
      </c>
      <c r="G15" s="10">
        <v>947</v>
      </c>
      <c r="H15" s="10">
        <v>1542.44</v>
      </c>
      <c r="I15" s="10"/>
      <c r="J15" s="10"/>
      <c r="K15" s="10">
        <v>1421.6</v>
      </c>
      <c r="L15" s="11">
        <f t="shared" si="1"/>
        <v>7243.43</v>
      </c>
      <c r="M15" s="10">
        <v>1000</v>
      </c>
      <c r="N15" s="10">
        <v>1826</v>
      </c>
      <c r="O15" s="10">
        <v>1944.99</v>
      </c>
      <c r="P15" s="10"/>
      <c r="Q15" s="13">
        <f t="shared" si="0"/>
        <v>12014.42</v>
      </c>
    </row>
    <row r="16" spans="1:17" ht="26.25" customHeight="1" x14ac:dyDescent="0.25">
      <c r="A16" s="1"/>
      <c r="B16" s="5" t="s">
        <v>31</v>
      </c>
      <c r="C16" s="6">
        <f t="shared" ref="C16:P16" si="2">SUM(C4:C15)</f>
        <v>24297.329999999994</v>
      </c>
      <c r="D16" s="6">
        <f t="shared" si="2"/>
        <v>7602.68</v>
      </c>
      <c r="E16" s="6">
        <f t="shared" si="2"/>
        <v>12600</v>
      </c>
      <c r="F16" s="6">
        <f t="shared" si="2"/>
        <v>1291.29</v>
      </c>
      <c r="G16" s="6">
        <f t="shared" si="2"/>
        <v>12862.74</v>
      </c>
      <c r="H16" s="6">
        <f t="shared" si="2"/>
        <v>9778.6299999999992</v>
      </c>
      <c r="I16" s="6">
        <f t="shared" si="2"/>
        <v>143.69</v>
      </c>
      <c r="J16" s="6">
        <f t="shared" si="2"/>
        <v>301.46000000000004</v>
      </c>
      <c r="K16" s="6">
        <f t="shared" si="2"/>
        <v>13409.32</v>
      </c>
      <c r="L16" s="6">
        <f t="shared" si="2"/>
        <v>82227.140000000014</v>
      </c>
      <c r="M16" s="7">
        <f t="shared" si="2"/>
        <v>13000</v>
      </c>
      <c r="N16" s="7">
        <f t="shared" si="2"/>
        <v>10885.4</v>
      </c>
      <c r="O16" s="7">
        <f t="shared" si="2"/>
        <v>81776.000000000015</v>
      </c>
      <c r="P16" s="7">
        <f t="shared" si="2"/>
        <v>5767.08</v>
      </c>
      <c r="Q16" s="6">
        <f t="shared" si="0"/>
        <v>193655.62000000002</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24297.329999999994</v>
      </c>
      <c r="D18" s="6">
        <f t="shared" si="3"/>
        <v>7602.68</v>
      </c>
      <c r="E18" s="6">
        <f t="shared" si="3"/>
        <v>12600</v>
      </c>
      <c r="F18" s="6">
        <f t="shared" si="3"/>
        <v>1291.29</v>
      </c>
      <c r="G18" s="6">
        <f t="shared" si="3"/>
        <v>12862.74</v>
      </c>
      <c r="H18" s="6">
        <f t="shared" si="3"/>
        <v>9778.6299999999992</v>
      </c>
      <c r="I18" s="6">
        <f>(I16-I17)</f>
        <v>143.69</v>
      </c>
      <c r="J18" s="6">
        <f t="shared" ref="J18:Q18" si="4">(J16-J17)</f>
        <v>301.46000000000004</v>
      </c>
      <c r="K18" s="6">
        <f t="shared" si="4"/>
        <v>13409.32</v>
      </c>
      <c r="L18" s="6">
        <f t="shared" si="4"/>
        <v>82227.140000000014</v>
      </c>
      <c r="M18" s="6">
        <f t="shared" si="4"/>
        <v>13000</v>
      </c>
      <c r="N18" s="6">
        <f t="shared" si="4"/>
        <v>10885.4</v>
      </c>
      <c r="O18" s="6">
        <f t="shared" si="4"/>
        <v>81776.000000000015</v>
      </c>
      <c r="P18" s="6">
        <f t="shared" si="4"/>
        <v>5767.08</v>
      </c>
      <c r="Q18" s="6">
        <f t="shared" si="4"/>
        <v>193655.62000000002</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2024.7774999999995</v>
      </c>
      <c r="D20" s="6">
        <f t="shared" ref="D20:Q20" si="5">D16/D19</f>
        <v>633.55666666666673</v>
      </c>
      <c r="E20" s="6">
        <f t="shared" si="5"/>
        <v>1050</v>
      </c>
      <c r="F20" s="6">
        <f t="shared" si="5"/>
        <v>107.6075</v>
      </c>
      <c r="G20" s="6">
        <f t="shared" si="5"/>
        <v>1071.895</v>
      </c>
      <c r="H20" s="6">
        <f t="shared" si="5"/>
        <v>814.88583333333327</v>
      </c>
      <c r="I20" s="6">
        <f t="shared" si="5"/>
        <v>11.974166666666667</v>
      </c>
      <c r="J20" s="6">
        <f t="shared" si="5"/>
        <v>25.12166666666667</v>
      </c>
      <c r="K20" s="6">
        <f t="shared" si="5"/>
        <v>1117.4433333333334</v>
      </c>
      <c r="L20" s="6">
        <f>L18/L19</f>
        <v>6852.2616666666681</v>
      </c>
      <c r="M20" s="6">
        <f t="shared" si="5"/>
        <v>1083.3333333333333</v>
      </c>
      <c r="N20" s="6">
        <f t="shared" si="5"/>
        <v>907.11666666666667</v>
      </c>
      <c r="O20" s="6">
        <f t="shared" si="5"/>
        <v>6814.6666666666679</v>
      </c>
      <c r="P20" s="6">
        <f t="shared" si="5"/>
        <v>480.59</v>
      </c>
      <c r="Q20" s="6">
        <f t="shared" si="5"/>
        <v>16137.968333333336</v>
      </c>
    </row>
    <row r="21" spans="1:17" x14ac:dyDescent="0.25">
      <c r="A21" s="1" t="s">
        <v>126</v>
      </c>
      <c r="B21" s="1"/>
      <c r="C21" s="1"/>
      <c r="D21" s="1">
        <v>800</v>
      </c>
      <c r="E21" s="1"/>
      <c r="F21" s="1"/>
      <c r="G21" s="1"/>
      <c r="H21" s="1">
        <v>1597</v>
      </c>
      <c r="I21" s="1"/>
      <c r="J21" s="1">
        <v>395</v>
      </c>
      <c r="K21" s="1">
        <v>1537</v>
      </c>
      <c r="L21" s="1">
        <v>4329</v>
      </c>
      <c r="M21" s="1">
        <v>2000</v>
      </c>
      <c r="N21" s="1">
        <v>2800</v>
      </c>
      <c r="O21" s="1">
        <v>3595</v>
      </c>
      <c r="P21" s="1">
        <v>1220</v>
      </c>
      <c r="Q21" s="1">
        <v>13944</v>
      </c>
    </row>
    <row r="22" spans="1:17" x14ac:dyDescent="0.25">
      <c r="L22">
        <v>7213</v>
      </c>
      <c r="M22" t="s">
        <v>128</v>
      </c>
    </row>
    <row r="23" spans="1:17" x14ac:dyDescent="0.25">
      <c r="L23">
        <v>69</v>
      </c>
      <c r="M23" t="s">
        <v>127</v>
      </c>
      <c r="N23" t="s">
        <v>129</v>
      </c>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Sayfa1</vt:lpstr>
      <vt:lpstr>Sayfa2</vt:lpstr>
      <vt:lpstr>2015-2016 gid.tb</vt:lpstr>
      <vt:lpstr>2015-2016 ek bütçe</vt:lpstr>
      <vt:lpstr>2016-2017 gid.tb </vt:lpstr>
      <vt:lpstr>2016-2017 ek bütçe </vt:lpstr>
      <vt:lpstr>2017-2018 gid.tb  </vt:lpstr>
      <vt:lpstr>2017-2018 ek bütçe  </vt:lpstr>
      <vt:lpstr>2018-2019 gid.tb   </vt:lpstr>
      <vt:lpstr>2018-2019 ek bütçe   </vt:lpstr>
      <vt:lpstr>2019-2020 gid.tb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2020-09-08T21:00:47Z</cp:lastPrinted>
  <dcterms:created xsi:type="dcterms:W3CDTF">2015-08-11T15:16:54Z</dcterms:created>
  <dcterms:modified xsi:type="dcterms:W3CDTF">2020-09-08T21:01:12Z</dcterms:modified>
</cp:coreProperties>
</file>